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F:\2019\Auditoria\Veeduria\"/>
    </mc:Choice>
  </mc:AlternateContent>
  <bookViews>
    <workbookView xWindow="0" yWindow="0" windowWidth="15360" windowHeight="7395"/>
  </bookViews>
  <sheets>
    <sheet name="2018" sheetId="5" r:id="rId1"/>
    <sheet name="Instructivo" sheetId="2" r:id="rId2"/>
    <sheet name="Equivalencia BH-BMPT" sheetId="3" r:id="rId3"/>
    <sheet name="Tipo " sheetId="4" r:id="rId4"/>
  </sheets>
  <definedNames>
    <definedName name="_xlnm._FilterDatabase" localSheetId="0" hidden="1">'2018'!$A$13:$WWN$13</definedName>
    <definedName name="_xlnm._FilterDatabase" localSheetId="2" hidden="1">'Equivalencia BH-BMPT'!$C$1:$E$54</definedName>
    <definedName name="Afectación">'Tipo '!$D$2:$D$4</definedName>
    <definedName name="ContratacionDirecta">'Tipo '!$C$18:$C$27</definedName>
    <definedName name="Mod">'Tipo '!$C$2:$C$8</definedName>
    <definedName name="RegimenEspecial">'Tipo '!$C$29:$C$30</definedName>
    <definedName name="SeleccionAbreviada">'Tipo '!$C$12:$C$15</definedName>
    <definedName name="Vacio" localSheetId="0">'2018'!$AJ$14</definedName>
    <definedName name="Vacio">#REF!</definedName>
  </definedNames>
  <calcPr calcId="152511"/>
  <fileRecoveryPr autoRecover="0"/>
</workbook>
</file>

<file path=xl/calcChain.xml><?xml version="1.0" encoding="utf-8"?>
<calcChain xmlns="http://schemas.openxmlformats.org/spreadsheetml/2006/main">
  <c r="I6" i="5" l="1"/>
  <c r="I5" i="5"/>
  <c r="AF210" i="5"/>
  <c r="K210" i="5"/>
  <c r="E210" i="5"/>
  <c r="AF209" i="5"/>
  <c r="AF203" i="5"/>
  <c r="AF204" i="5"/>
  <c r="AF205" i="5"/>
  <c r="AF206" i="5"/>
  <c r="AF207" i="5"/>
  <c r="AF208" i="5"/>
  <c r="T195" i="5" l="1"/>
  <c r="T196" i="5"/>
  <c r="T197" i="5"/>
  <c r="T198" i="5"/>
  <c r="T199" i="5"/>
  <c r="T200" i="5"/>
  <c r="T201"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5" i="5"/>
  <c r="T46" i="5"/>
  <c r="T47" i="5"/>
  <c r="T48" i="5"/>
  <c r="T49" i="5"/>
  <c r="T51"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20" i="5"/>
  <c r="T121" i="5"/>
  <c r="T125" i="5"/>
  <c r="T126" i="5"/>
  <c r="T127" i="5"/>
  <c r="T130" i="5"/>
  <c r="T131" i="5"/>
  <c r="T132" i="5"/>
  <c r="T133" i="5"/>
  <c r="T134" i="5"/>
  <c r="T135" i="5"/>
  <c r="T136" i="5"/>
  <c r="T137" i="5"/>
  <c r="T138" i="5"/>
  <c r="T139" i="5"/>
  <c r="T140" i="5"/>
  <c r="T141" i="5"/>
  <c r="T142" i="5"/>
  <c r="T143" i="5"/>
  <c r="T144" i="5"/>
  <c r="T145" i="5"/>
  <c r="T146" i="5"/>
  <c r="T147" i="5"/>
  <c r="T148" i="5"/>
  <c r="T149" i="5"/>
  <c r="T150" i="5"/>
  <c r="T152" i="5"/>
  <c r="T153" i="5"/>
  <c r="T154" i="5"/>
  <c r="T155" i="5"/>
  <c r="T156" i="5"/>
  <c r="T157" i="5"/>
  <c r="T158" i="5"/>
  <c r="T159" i="5"/>
  <c r="T160" i="5"/>
  <c r="T161" i="5"/>
  <c r="T162" i="5"/>
  <c r="T163" i="5"/>
  <c r="T164" i="5"/>
  <c r="T166" i="5"/>
  <c r="T167" i="5"/>
  <c r="T168" i="5"/>
  <c r="T169" i="5"/>
  <c r="T170" i="5"/>
  <c r="T172" i="5"/>
  <c r="T173" i="5"/>
  <c r="T174" i="5"/>
  <c r="T175" i="5"/>
  <c r="T176" i="5"/>
  <c r="T177" i="5"/>
  <c r="T178" i="5"/>
  <c r="T179" i="5"/>
  <c r="T180" i="5"/>
  <c r="T181" i="5"/>
  <c r="T182" i="5"/>
  <c r="T183" i="5"/>
  <c r="T184" i="5"/>
  <c r="T44" i="5"/>
  <c r="T119" i="5"/>
  <c r="T122" i="5"/>
  <c r="T123" i="5"/>
  <c r="T124" i="5"/>
  <c r="T128" i="5"/>
  <c r="T129" i="5"/>
  <c r="T151" i="5"/>
  <c r="T165" i="5"/>
  <c r="T171" i="5"/>
  <c r="T185" i="5"/>
  <c r="T186" i="5"/>
  <c r="T187" i="5"/>
  <c r="T188" i="5"/>
  <c r="T50" i="5"/>
  <c r="T52" i="5"/>
  <c r="T189" i="5"/>
  <c r="T190" i="5"/>
  <c r="T191" i="5"/>
  <c r="T192" i="5"/>
  <c r="T193" i="5"/>
  <c r="T194" i="5"/>
  <c r="T202" i="5"/>
  <c r="T211" i="5" l="1"/>
  <c r="AH202" i="5"/>
  <c r="AF202" i="5"/>
  <c r="K202" i="5"/>
  <c r="E202" i="5"/>
  <c r="AH201" i="5"/>
  <c r="AF201" i="5"/>
  <c r="K201" i="5"/>
  <c r="E201" i="5"/>
  <c r="K200" i="5"/>
  <c r="E200" i="5"/>
  <c r="K199" i="5"/>
  <c r="E199" i="5"/>
  <c r="K198" i="5"/>
  <c r="E198" i="5"/>
  <c r="K197" i="5"/>
  <c r="E197" i="5"/>
  <c r="AH200" i="5"/>
  <c r="AF200" i="5"/>
  <c r="K196" i="5"/>
  <c r="E196" i="5"/>
  <c r="K195" i="5"/>
  <c r="E195" i="5"/>
  <c r="K194" i="5"/>
  <c r="E194" i="5"/>
  <c r="AH199" i="5"/>
  <c r="AF199" i="5"/>
  <c r="K193" i="5"/>
  <c r="E193" i="5"/>
  <c r="AH193" i="5"/>
  <c r="AF193" i="5"/>
  <c r="K188" i="5"/>
  <c r="E188" i="5"/>
  <c r="AH192" i="5"/>
  <c r="AF192" i="5"/>
  <c r="K187" i="5"/>
  <c r="E187" i="5"/>
  <c r="AH191" i="5"/>
  <c r="AF191" i="5"/>
  <c r="K186" i="5"/>
  <c r="E186" i="5"/>
  <c r="AH190" i="5"/>
  <c r="AF190" i="5"/>
  <c r="K185" i="5"/>
  <c r="E185" i="5"/>
  <c r="AH189" i="5"/>
  <c r="AF189" i="5"/>
  <c r="K171" i="5"/>
  <c r="E171" i="5"/>
  <c r="AH188" i="5"/>
  <c r="AF188" i="5"/>
  <c r="K165" i="5"/>
  <c r="E165" i="5"/>
  <c r="AH187" i="5"/>
  <c r="AF187" i="5"/>
  <c r="K151" i="5"/>
  <c r="E151" i="5"/>
  <c r="AH186" i="5"/>
  <c r="AF186" i="5"/>
  <c r="K129" i="5"/>
  <c r="E129" i="5"/>
  <c r="AH185" i="5"/>
  <c r="AF185" i="5"/>
  <c r="K128" i="5"/>
  <c r="E128" i="5"/>
  <c r="AH184" i="5"/>
  <c r="AF184" i="5"/>
  <c r="K124" i="5"/>
  <c r="E124" i="5"/>
  <c r="AH183" i="5"/>
  <c r="AF183" i="5"/>
  <c r="K123" i="5"/>
  <c r="E123" i="5"/>
  <c r="AH182" i="5"/>
  <c r="AF182" i="5"/>
  <c r="K122" i="5"/>
  <c r="E122" i="5"/>
  <c r="AH181" i="5"/>
  <c r="AF181" i="5"/>
  <c r="K119" i="5"/>
  <c r="E119" i="5"/>
  <c r="AH180" i="5"/>
  <c r="AF180" i="5"/>
  <c r="K44" i="5"/>
  <c r="E44" i="5"/>
  <c r="AH198" i="5"/>
  <c r="AF198" i="5"/>
  <c r="K192" i="5"/>
  <c r="E192" i="5"/>
  <c r="AH197" i="5"/>
  <c r="AF197" i="5"/>
  <c r="K191" i="5"/>
  <c r="E191" i="5"/>
  <c r="AH196" i="5"/>
  <c r="AF196" i="5"/>
  <c r="K190" i="5"/>
  <c r="E190" i="5"/>
  <c r="K189" i="5"/>
  <c r="E189" i="5"/>
  <c r="AH179" i="5"/>
  <c r="AF179" i="5"/>
  <c r="K184" i="5"/>
  <c r="E184" i="5"/>
  <c r="AH178" i="5"/>
  <c r="AF178" i="5"/>
  <c r="K183" i="5"/>
  <c r="E183" i="5"/>
  <c r="AH177" i="5"/>
  <c r="AF177" i="5"/>
  <c r="E182" i="5"/>
  <c r="AH176" i="5"/>
  <c r="AF176" i="5"/>
  <c r="K181" i="5"/>
  <c r="E181" i="5"/>
  <c r="AH175" i="5"/>
  <c r="AF175" i="5"/>
  <c r="K180" i="5"/>
  <c r="E180" i="5"/>
  <c r="AH174" i="5"/>
  <c r="AF174" i="5"/>
  <c r="K179" i="5"/>
  <c r="E179" i="5"/>
  <c r="AH173" i="5"/>
  <c r="AF173" i="5"/>
  <c r="K178" i="5"/>
  <c r="E178" i="5"/>
  <c r="AH172" i="5"/>
  <c r="AF172" i="5"/>
  <c r="K177" i="5"/>
  <c r="E177" i="5"/>
  <c r="AH171" i="5"/>
  <c r="AF171" i="5"/>
  <c r="K176" i="5"/>
  <c r="E176" i="5"/>
  <c r="AH170" i="5"/>
  <c r="AF170" i="5"/>
  <c r="K175" i="5"/>
  <c r="E175" i="5"/>
  <c r="AH169" i="5"/>
  <c r="AF169" i="5"/>
  <c r="K174" i="5"/>
  <c r="E174" i="5"/>
  <c r="AH168" i="5"/>
  <c r="AF168" i="5"/>
  <c r="K173" i="5"/>
  <c r="E173" i="5"/>
  <c r="AH167" i="5"/>
  <c r="AF167" i="5"/>
  <c r="K172" i="5"/>
  <c r="E172" i="5"/>
  <c r="AH166" i="5"/>
  <c r="AF166" i="5"/>
  <c r="K170" i="5"/>
  <c r="E170" i="5"/>
  <c r="AH165" i="5"/>
  <c r="AF165" i="5"/>
  <c r="K169" i="5"/>
  <c r="E169" i="5"/>
  <c r="AH164" i="5"/>
  <c r="AF164" i="5"/>
  <c r="K168" i="5"/>
  <c r="E168" i="5"/>
  <c r="AH163" i="5"/>
  <c r="AF163" i="5"/>
  <c r="K167" i="5"/>
  <c r="E167" i="5"/>
  <c r="AH162" i="5"/>
  <c r="AF162" i="5"/>
  <c r="K166" i="5"/>
  <c r="E166" i="5"/>
  <c r="AH161" i="5"/>
  <c r="AF161" i="5"/>
  <c r="K164" i="5"/>
  <c r="E164" i="5"/>
  <c r="AH160" i="5"/>
  <c r="AF160" i="5"/>
  <c r="K163" i="5"/>
  <c r="E163" i="5"/>
  <c r="AH159" i="5"/>
  <c r="AF159" i="5"/>
  <c r="K162" i="5"/>
  <c r="E162" i="5"/>
  <c r="AH158" i="5"/>
  <c r="AF158" i="5"/>
  <c r="K161" i="5"/>
  <c r="E161" i="5"/>
  <c r="AH157" i="5"/>
  <c r="AF157" i="5"/>
  <c r="K160" i="5"/>
  <c r="E160" i="5"/>
  <c r="AH156" i="5"/>
  <c r="AF156" i="5"/>
  <c r="K159" i="5"/>
  <c r="E159" i="5"/>
  <c r="AH155" i="5"/>
  <c r="AF155" i="5"/>
  <c r="K158" i="5"/>
  <c r="E158" i="5"/>
  <c r="AH154" i="5"/>
  <c r="AF154" i="5"/>
  <c r="K157" i="5"/>
  <c r="E157" i="5"/>
  <c r="AH153" i="5"/>
  <c r="AF153" i="5"/>
  <c r="K156" i="5"/>
  <c r="E156" i="5"/>
  <c r="AH152" i="5"/>
  <c r="AF152" i="5"/>
  <c r="K155" i="5"/>
  <c r="E155" i="5"/>
  <c r="AH151" i="5"/>
  <c r="AF151" i="5"/>
  <c r="K154" i="5"/>
  <c r="E154" i="5"/>
  <c r="AH150" i="5"/>
  <c r="AF150" i="5"/>
  <c r="K153" i="5"/>
  <c r="E153" i="5"/>
  <c r="AH149" i="5"/>
  <c r="AF149" i="5"/>
  <c r="K152" i="5"/>
  <c r="E152" i="5"/>
  <c r="AH148" i="5"/>
  <c r="AF148" i="5"/>
  <c r="K150" i="5"/>
  <c r="E150" i="5"/>
  <c r="AH147" i="5"/>
  <c r="AF147" i="5"/>
  <c r="K149" i="5"/>
  <c r="E149" i="5"/>
  <c r="AH146" i="5"/>
  <c r="AF146" i="5"/>
  <c r="K148" i="5"/>
  <c r="E148" i="5"/>
  <c r="AH145" i="5"/>
  <c r="AF145" i="5"/>
  <c r="K147" i="5"/>
  <c r="E147" i="5"/>
  <c r="AH144" i="5"/>
  <c r="AF144" i="5"/>
  <c r="K146" i="5"/>
  <c r="E146" i="5"/>
  <c r="AH143" i="5"/>
  <c r="AF143" i="5"/>
  <c r="K145" i="5"/>
  <c r="E145" i="5"/>
  <c r="AH142" i="5"/>
  <c r="AF142" i="5"/>
  <c r="K144" i="5"/>
  <c r="E144" i="5"/>
  <c r="AH141" i="5"/>
  <c r="AF141" i="5"/>
  <c r="K143" i="5"/>
  <c r="E143" i="5"/>
  <c r="AH140" i="5"/>
  <c r="AF140" i="5"/>
  <c r="K142" i="5"/>
  <c r="E142" i="5"/>
  <c r="AH139" i="5"/>
  <c r="AF139" i="5"/>
  <c r="K141" i="5"/>
  <c r="E141" i="5"/>
  <c r="AH138" i="5"/>
  <c r="AF138" i="5"/>
  <c r="K140" i="5"/>
  <c r="E140" i="5"/>
  <c r="AH137" i="5"/>
  <c r="AF137" i="5"/>
  <c r="K139" i="5"/>
  <c r="E139" i="5"/>
  <c r="AH136" i="5"/>
  <c r="AF136" i="5"/>
  <c r="K138" i="5"/>
  <c r="E138" i="5"/>
  <c r="AH135" i="5"/>
  <c r="AF135" i="5"/>
  <c r="K137" i="5"/>
  <c r="E137" i="5"/>
  <c r="AH134" i="5"/>
  <c r="AF134" i="5"/>
  <c r="K136" i="5"/>
  <c r="E136" i="5"/>
  <c r="AH133" i="5"/>
  <c r="AF133" i="5"/>
  <c r="K135" i="5"/>
  <c r="E135" i="5"/>
  <c r="AH132" i="5"/>
  <c r="AF132" i="5"/>
  <c r="K134" i="5"/>
  <c r="E134" i="5"/>
  <c r="AH131" i="5"/>
  <c r="AF131" i="5"/>
  <c r="K133" i="5"/>
  <c r="E133" i="5"/>
  <c r="AH130" i="5"/>
  <c r="AF130" i="5"/>
  <c r="K132" i="5"/>
  <c r="E132" i="5"/>
  <c r="AH129" i="5"/>
  <c r="AF129" i="5"/>
  <c r="K131" i="5"/>
  <c r="E131" i="5"/>
  <c r="AH128" i="5"/>
  <c r="AF128" i="5"/>
  <c r="K130" i="5"/>
  <c r="E130" i="5"/>
  <c r="AH127" i="5"/>
  <c r="AF127" i="5"/>
  <c r="K127" i="5"/>
  <c r="E127" i="5"/>
  <c r="AH126" i="5"/>
  <c r="AF126" i="5"/>
  <c r="K126" i="5"/>
  <c r="E126" i="5"/>
  <c r="AH125" i="5"/>
  <c r="AF125" i="5"/>
  <c r="K125" i="5"/>
  <c r="E125" i="5"/>
  <c r="AH124" i="5"/>
  <c r="AF124" i="5"/>
  <c r="K121" i="5"/>
  <c r="E121" i="5"/>
  <c r="AH123" i="5"/>
  <c r="AF123" i="5"/>
  <c r="K120" i="5"/>
  <c r="E120" i="5"/>
  <c r="AH122" i="5"/>
  <c r="AF122" i="5"/>
  <c r="K118" i="5"/>
  <c r="E118" i="5"/>
  <c r="AH121" i="5"/>
  <c r="AF121" i="5"/>
  <c r="K117" i="5"/>
  <c r="E117" i="5"/>
  <c r="AH120" i="5"/>
  <c r="AF120" i="5"/>
  <c r="K116" i="5"/>
  <c r="E116" i="5"/>
  <c r="AH119" i="5"/>
  <c r="AF119" i="5"/>
  <c r="K115" i="5"/>
  <c r="E115" i="5"/>
  <c r="AH118" i="5"/>
  <c r="AF118" i="5"/>
  <c r="K114" i="5"/>
  <c r="E114" i="5"/>
  <c r="AH117" i="5"/>
  <c r="AF117" i="5"/>
  <c r="K113" i="5"/>
  <c r="E113" i="5"/>
  <c r="AH116" i="5"/>
  <c r="AF116" i="5"/>
  <c r="K112" i="5"/>
  <c r="E112" i="5"/>
  <c r="AH115" i="5"/>
  <c r="AF115" i="5"/>
  <c r="K111" i="5"/>
  <c r="E111" i="5"/>
  <c r="AH114" i="5"/>
  <c r="AF114" i="5"/>
  <c r="K110" i="5"/>
  <c r="E110" i="5"/>
  <c r="AH113" i="5"/>
  <c r="AF113" i="5"/>
  <c r="K109" i="5"/>
  <c r="E109" i="5"/>
  <c r="AH112" i="5"/>
  <c r="AF112" i="5"/>
  <c r="K108" i="5"/>
  <c r="E108" i="5"/>
  <c r="AH111" i="5"/>
  <c r="AF111" i="5"/>
  <c r="K107" i="5"/>
  <c r="E107" i="5"/>
  <c r="AH110" i="5"/>
  <c r="AF110" i="5"/>
  <c r="K106" i="5"/>
  <c r="E106" i="5"/>
  <c r="AH109" i="5"/>
  <c r="AF109" i="5"/>
  <c r="K105" i="5"/>
  <c r="E105" i="5"/>
  <c r="AH108" i="5"/>
  <c r="AF108" i="5"/>
  <c r="K104" i="5"/>
  <c r="E104" i="5"/>
  <c r="AH107" i="5"/>
  <c r="AF107" i="5"/>
  <c r="K103" i="5"/>
  <c r="E103" i="5"/>
  <c r="AH106" i="5"/>
  <c r="AF106" i="5"/>
  <c r="K102" i="5"/>
  <c r="E102" i="5"/>
  <c r="AH105" i="5"/>
  <c r="AF105" i="5"/>
  <c r="K101" i="5"/>
  <c r="E101" i="5"/>
  <c r="AH104" i="5"/>
  <c r="AF104" i="5"/>
  <c r="K100" i="5"/>
  <c r="E100" i="5"/>
  <c r="AH103" i="5"/>
  <c r="AF103" i="5"/>
  <c r="K99" i="5"/>
  <c r="E99" i="5"/>
  <c r="AH102" i="5"/>
  <c r="AF102" i="5"/>
  <c r="K98" i="5"/>
  <c r="E98" i="5"/>
  <c r="AH101" i="5"/>
  <c r="AF101" i="5"/>
  <c r="K97" i="5"/>
  <c r="E97" i="5"/>
  <c r="AH100" i="5"/>
  <c r="AF100" i="5"/>
  <c r="K96" i="5"/>
  <c r="E96" i="5"/>
  <c r="AH99" i="5"/>
  <c r="AF99" i="5"/>
  <c r="K95" i="5"/>
  <c r="E95" i="5"/>
  <c r="AH98" i="5"/>
  <c r="AF98" i="5"/>
  <c r="K94" i="5"/>
  <c r="E94" i="5"/>
  <c r="AH97" i="5"/>
  <c r="AF97" i="5"/>
  <c r="K93" i="5"/>
  <c r="E93" i="5"/>
  <c r="AH96" i="5"/>
  <c r="AF96" i="5"/>
  <c r="K92" i="5"/>
  <c r="E92" i="5"/>
  <c r="AH95" i="5"/>
  <c r="AF95" i="5"/>
  <c r="K91" i="5"/>
  <c r="E91" i="5"/>
  <c r="AH94" i="5"/>
  <c r="AF94" i="5"/>
  <c r="K90" i="5"/>
  <c r="E90" i="5"/>
  <c r="AH93" i="5"/>
  <c r="AF93" i="5"/>
  <c r="K89" i="5"/>
  <c r="E89" i="5"/>
  <c r="AH92" i="5"/>
  <c r="AF92" i="5"/>
  <c r="K88" i="5"/>
  <c r="E88" i="5"/>
  <c r="AH91" i="5"/>
  <c r="AF91" i="5"/>
  <c r="K87" i="5"/>
  <c r="E87" i="5"/>
  <c r="AH90" i="5"/>
  <c r="AF90" i="5"/>
  <c r="K86" i="5"/>
  <c r="E86" i="5"/>
  <c r="AH89" i="5"/>
  <c r="AF89" i="5"/>
  <c r="K85" i="5"/>
  <c r="E85" i="5"/>
  <c r="AH88" i="5"/>
  <c r="AF88" i="5"/>
  <c r="K84" i="5"/>
  <c r="E84" i="5"/>
  <c r="AH87" i="5"/>
  <c r="AF87" i="5"/>
  <c r="K83" i="5"/>
  <c r="E83" i="5"/>
  <c r="AH86" i="5"/>
  <c r="AF86" i="5"/>
  <c r="K82" i="5"/>
  <c r="E82" i="5"/>
  <c r="AH85" i="5"/>
  <c r="AF85" i="5"/>
  <c r="K81" i="5"/>
  <c r="E81" i="5"/>
  <c r="AH84" i="5"/>
  <c r="AF84" i="5"/>
  <c r="K80" i="5"/>
  <c r="E80" i="5"/>
  <c r="AH83" i="5"/>
  <c r="AF83" i="5"/>
  <c r="K79" i="5"/>
  <c r="E79" i="5"/>
  <c r="AH82" i="5"/>
  <c r="AF82" i="5"/>
  <c r="K78" i="5"/>
  <c r="E78" i="5"/>
  <c r="AH81" i="5"/>
  <c r="AF81" i="5"/>
  <c r="K77" i="5"/>
  <c r="E77" i="5"/>
  <c r="AH80" i="5"/>
  <c r="AF80" i="5"/>
  <c r="K76" i="5"/>
  <c r="E76" i="5"/>
  <c r="AH79" i="5"/>
  <c r="AF79" i="5"/>
  <c r="K75" i="5"/>
  <c r="E75" i="5"/>
  <c r="AH78" i="5"/>
  <c r="AF78" i="5"/>
  <c r="K74" i="5"/>
  <c r="E74" i="5"/>
  <c r="AH77" i="5"/>
  <c r="AF77" i="5"/>
  <c r="K73" i="5"/>
  <c r="E73" i="5"/>
  <c r="AH76" i="5"/>
  <c r="AF76" i="5"/>
  <c r="K72" i="5"/>
  <c r="E72" i="5"/>
  <c r="AH75" i="5"/>
  <c r="AF75" i="5"/>
  <c r="K71" i="5"/>
  <c r="E71" i="5"/>
  <c r="AH74" i="5"/>
  <c r="AF74" i="5"/>
  <c r="K70" i="5"/>
  <c r="E70" i="5"/>
  <c r="AH73" i="5"/>
  <c r="AF73" i="5"/>
  <c r="K69" i="5"/>
  <c r="E69" i="5"/>
  <c r="AH72" i="5"/>
  <c r="AF72" i="5"/>
  <c r="K68" i="5"/>
  <c r="E68" i="5"/>
  <c r="AH71" i="5"/>
  <c r="AF71" i="5"/>
  <c r="K67" i="5"/>
  <c r="E67" i="5"/>
  <c r="AH70" i="5"/>
  <c r="AF70" i="5"/>
  <c r="K66" i="5"/>
  <c r="E66" i="5"/>
  <c r="AH69" i="5"/>
  <c r="AF69" i="5"/>
  <c r="K65" i="5"/>
  <c r="E65" i="5"/>
  <c r="AH68" i="5"/>
  <c r="AF68" i="5"/>
  <c r="K64" i="5"/>
  <c r="E64" i="5"/>
  <c r="AH67" i="5"/>
  <c r="AF67" i="5"/>
  <c r="K63" i="5"/>
  <c r="E63" i="5"/>
  <c r="AH66" i="5"/>
  <c r="AF66" i="5"/>
  <c r="K62" i="5"/>
  <c r="E62" i="5"/>
  <c r="AH65" i="5"/>
  <c r="AF65" i="5"/>
  <c r="K61" i="5"/>
  <c r="E61" i="5"/>
  <c r="AH64" i="5"/>
  <c r="AF64" i="5"/>
  <c r="K60" i="5"/>
  <c r="E60" i="5"/>
  <c r="AH63" i="5"/>
  <c r="AF63" i="5"/>
  <c r="K59" i="5"/>
  <c r="E59" i="5"/>
  <c r="AH62" i="5"/>
  <c r="AF62" i="5"/>
  <c r="K58" i="5"/>
  <c r="E58" i="5"/>
  <c r="AH61" i="5"/>
  <c r="AF61" i="5"/>
  <c r="K57" i="5"/>
  <c r="E57" i="5"/>
  <c r="AH60" i="5"/>
  <c r="AF60" i="5"/>
  <c r="K56" i="5"/>
  <c r="E56" i="5"/>
  <c r="AH59" i="5"/>
  <c r="AF59" i="5"/>
  <c r="K55" i="5"/>
  <c r="E55" i="5"/>
  <c r="AH58" i="5"/>
  <c r="AF58" i="5"/>
  <c r="K54" i="5"/>
  <c r="E54" i="5"/>
  <c r="AH57" i="5"/>
  <c r="AF57" i="5"/>
  <c r="K53" i="5"/>
  <c r="E53" i="5"/>
  <c r="AH195" i="5"/>
  <c r="AF195" i="5"/>
  <c r="K52" i="5"/>
  <c r="E52" i="5"/>
  <c r="AH56" i="5"/>
  <c r="AF56" i="5"/>
  <c r="K51" i="5"/>
  <c r="E51" i="5"/>
  <c r="AH194" i="5"/>
  <c r="AF194" i="5"/>
  <c r="K50" i="5"/>
  <c r="E50" i="5"/>
  <c r="AH55" i="5"/>
  <c r="AF55" i="5"/>
  <c r="K49" i="5"/>
  <c r="E49" i="5"/>
  <c r="AH54" i="5"/>
  <c r="AF54" i="5"/>
  <c r="K48" i="5"/>
  <c r="E48" i="5"/>
  <c r="AH53" i="5"/>
  <c r="AF53" i="5"/>
  <c r="K47" i="5"/>
  <c r="E47" i="5"/>
  <c r="AH52" i="5"/>
  <c r="AF52" i="5"/>
  <c r="K46" i="5"/>
  <c r="E46" i="5"/>
  <c r="AH51" i="5"/>
  <c r="AF51" i="5"/>
  <c r="K45" i="5"/>
  <c r="E45" i="5"/>
  <c r="AH50" i="5"/>
  <c r="AF50" i="5"/>
  <c r="K43" i="5"/>
  <c r="E43" i="5"/>
  <c r="AH49" i="5"/>
  <c r="AF49" i="5"/>
  <c r="K42" i="5"/>
  <c r="E42" i="5"/>
  <c r="AH48" i="5"/>
  <c r="AF48" i="5"/>
  <c r="K41" i="5"/>
  <c r="E41" i="5"/>
  <c r="AH47" i="5"/>
  <c r="AF47" i="5"/>
  <c r="K40" i="5"/>
  <c r="E40" i="5"/>
  <c r="AH46" i="5"/>
  <c r="AF46" i="5"/>
  <c r="K39" i="5"/>
  <c r="E39" i="5"/>
  <c r="AH45" i="5"/>
  <c r="AF45" i="5"/>
  <c r="K38" i="5"/>
  <c r="E38" i="5"/>
  <c r="AH44" i="5"/>
  <c r="AF44" i="5"/>
  <c r="K37" i="5"/>
  <c r="E37" i="5"/>
  <c r="AH43" i="5"/>
  <c r="AF43" i="5"/>
  <c r="K36" i="5"/>
  <c r="E36" i="5"/>
  <c r="AH42" i="5"/>
  <c r="AF42" i="5"/>
  <c r="K35" i="5"/>
  <c r="E35" i="5"/>
  <c r="AH41" i="5"/>
  <c r="AF41" i="5"/>
  <c r="K34" i="5"/>
  <c r="E34" i="5"/>
  <c r="AH40" i="5"/>
  <c r="AF40" i="5"/>
  <c r="K33" i="5"/>
  <c r="E33" i="5"/>
  <c r="AH39" i="5"/>
  <c r="AF39" i="5"/>
  <c r="K32" i="5"/>
  <c r="E32" i="5"/>
  <c r="AH38" i="5"/>
  <c r="AF38" i="5"/>
  <c r="K31" i="5"/>
  <c r="E31" i="5"/>
  <c r="AH37" i="5"/>
  <c r="AF37" i="5"/>
  <c r="K30" i="5"/>
  <c r="E30" i="5"/>
  <c r="AH36" i="5"/>
  <c r="AF36" i="5"/>
  <c r="K29" i="5"/>
  <c r="E29" i="5"/>
  <c r="AH35" i="5"/>
  <c r="AF35" i="5"/>
  <c r="K28" i="5"/>
  <c r="E28" i="5"/>
  <c r="AH34" i="5"/>
  <c r="AF34" i="5"/>
  <c r="K27" i="5"/>
  <c r="E27" i="5"/>
  <c r="AH33" i="5"/>
  <c r="AF33" i="5"/>
  <c r="K26" i="5"/>
  <c r="E26" i="5"/>
  <c r="AH32" i="5"/>
  <c r="AF32" i="5"/>
  <c r="K25" i="5"/>
  <c r="E25" i="5"/>
  <c r="AH31" i="5"/>
  <c r="AF31" i="5"/>
  <c r="K24" i="5"/>
  <c r="E24" i="5"/>
  <c r="AH30" i="5"/>
  <c r="AF30" i="5"/>
  <c r="K23" i="5"/>
  <c r="E23" i="5"/>
  <c r="AH29" i="5"/>
  <c r="AF29" i="5"/>
  <c r="K22" i="5"/>
  <c r="E22" i="5"/>
  <c r="AH28" i="5"/>
  <c r="AF28" i="5"/>
  <c r="K21" i="5"/>
  <c r="E21" i="5"/>
  <c r="AH27" i="5"/>
  <c r="AF27" i="5"/>
  <c r="K20" i="5"/>
  <c r="E20" i="5"/>
  <c r="AH26" i="5"/>
  <c r="AF26" i="5"/>
  <c r="K19" i="5"/>
  <c r="E19" i="5"/>
  <c r="AH25" i="5"/>
  <c r="AF25" i="5"/>
  <c r="K18" i="5"/>
  <c r="E18" i="5"/>
  <c r="AH24" i="5"/>
  <c r="AF24" i="5"/>
  <c r="K17" i="5"/>
  <c r="E17" i="5"/>
  <c r="AH23" i="5"/>
  <c r="AF23" i="5"/>
  <c r="K16" i="5"/>
  <c r="E16" i="5"/>
  <c r="AH22" i="5"/>
  <c r="AF22" i="5"/>
  <c r="K15" i="5"/>
  <c r="E15" i="5"/>
  <c r="AH21" i="5"/>
  <c r="AF21" i="5"/>
  <c r="K14" i="5"/>
  <c r="E14" i="5"/>
  <c r="AH20" i="5"/>
  <c r="AF20" i="5"/>
  <c r="AH19" i="5"/>
  <c r="AF19" i="5"/>
  <c r="AH18" i="5"/>
  <c r="AF18" i="5"/>
  <c r="AH17" i="5"/>
  <c r="AF17" i="5"/>
  <c r="AH16" i="5"/>
  <c r="AF16" i="5"/>
  <c r="AH15" i="5"/>
  <c r="AF15" i="5"/>
  <c r="AH14" i="5"/>
  <c r="AF14" i="5"/>
  <c r="T217" i="5" l="1"/>
</calcChain>
</file>

<file path=xl/sharedStrings.xml><?xml version="1.0" encoding="utf-8"?>
<sst xmlns="http://schemas.openxmlformats.org/spreadsheetml/2006/main" count="1861" uniqueCount="850">
  <si>
    <t>VEEDURIA DISTRITAL - RENDICION DE CUENTAS DE LA GESTION CONTRACTUAL EN EL DISTRITO CAPITAL (Acuerdo 380 de 2009)</t>
  </si>
  <si>
    <t>1- INFORMACION GENERAL</t>
  </si>
  <si>
    <t>2- INFORMACION FINANCIERA</t>
  </si>
  <si>
    <t xml:space="preserve">3 - PLAZOS </t>
  </si>
  <si>
    <t xml:space="preserve">4 - ESTADO </t>
  </si>
  <si>
    <t>5. %  Avance y/o cumplimiento</t>
  </si>
  <si>
    <t>Número Contrato</t>
  </si>
  <si>
    <t>Modalidad de Selección</t>
  </si>
  <si>
    <t>Objeto</t>
  </si>
  <si>
    <t>Presupuesto</t>
  </si>
  <si>
    <t>Contratista</t>
  </si>
  <si>
    <t>Giros
(Valor en pesos)</t>
  </si>
  <si>
    <t>Fecha de suscripción (DD/MM/AAAA)</t>
  </si>
  <si>
    <t>Fecha de inicio (DD/MM/AAAA)</t>
  </si>
  <si>
    <t>Fecha de terminación (DD/MM/AAAA)</t>
  </si>
  <si>
    <t>Prórroga</t>
  </si>
  <si>
    <t>En Ejecución</t>
  </si>
  <si>
    <t>Terminado</t>
  </si>
  <si>
    <t>Liquidado</t>
  </si>
  <si>
    <t>% Avance y/o Cumplimiento</t>
  </si>
  <si>
    <t>Número Programa</t>
  </si>
  <si>
    <t>Número Proyecto</t>
  </si>
  <si>
    <t>TOTALES</t>
  </si>
  <si>
    <t>OBSERVACIONES INICIALES</t>
  </si>
  <si>
    <t>Diligencie la totalidad de celdas requeridas.</t>
  </si>
  <si>
    <t>Entidad</t>
  </si>
  <si>
    <t>Sector</t>
  </si>
  <si>
    <t>Presupuesto Disponible Inversión Directa</t>
  </si>
  <si>
    <t>Presupuesto Disponible Funcionamiento</t>
  </si>
  <si>
    <t>Presupuesto Disponible Operación</t>
  </si>
  <si>
    <t>Número de Contrato</t>
  </si>
  <si>
    <t>1. Obra :</t>
  </si>
  <si>
    <t>2. Consultoría:</t>
  </si>
  <si>
    <t>3. Interventoría:</t>
  </si>
  <si>
    <t>4. Contrato de Prestación de servicios:</t>
  </si>
  <si>
    <t>5. Contrato de Prestación de servicios profesionales y de apoyo a la gestión:</t>
  </si>
  <si>
    <t>6. Compraventa de bienes muebles:</t>
  </si>
  <si>
    <t>7. Compraventa de bienes inmuebles:</t>
  </si>
  <si>
    <t>8. Arrendamiento de bienes muebles</t>
  </si>
  <si>
    <t>9. Arrendamiento de bienes inmuebles:</t>
  </si>
  <si>
    <t>10. Seguros:</t>
  </si>
  <si>
    <t>11. Suministro:</t>
  </si>
  <si>
    <t>12. Empréstitos:</t>
  </si>
  <si>
    <t>13. Fiducia mercantil o encargo fiduciario:</t>
  </si>
  <si>
    <t>14. Concesión:</t>
  </si>
  <si>
    <t>15. Convenios de cooperación:</t>
  </si>
  <si>
    <t>16. Convenios/Contratos interadministrativos:</t>
  </si>
  <si>
    <t>18. Asociaciones Público Privadas:</t>
  </si>
  <si>
    <t>19. Otros:</t>
  </si>
  <si>
    <t>Los demás tipos de contratos que no se encuentren definidos en las anteriores tipologías.</t>
  </si>
  <si>
    <t>Valor Final</t>
  </si>
  <si>
    <t>Giros</t>
  </si>
  <si>
    <t>Fecha de Suscripción</t>
  </si>
  <si>
    <t>Estado</t>
  </si>
  <si>
    <t>% Avance y/o cumplimiento</t>
  </si>
  <si>
    <t>Año</t>
  </si>
  <si>
    <t>Cod_BMT</t>
  </si>
  <si>
    <t>Programa - Bogotá Mejor para Todos</t>
  </si>
  <si>
    <t>Desarrollo integral desde la gestación hasta la adolescencia</t>
  </si>
  <si>
    <t>Desarrollo integral para la felicidad y el ejercicio de la ciudadanía</t>
  </si>
  <si>
    <t>Atención integral y eficiente en salud</t>
  </si>
  <si>
    <t>Modernización de la infraestructura física y tecnológica en salud</t>
  </si>
  <si>
    <t>Prevención y atención de la maternidad y la paternidad tempranas</t>
  </si>
  <si>
    <t>Inclusión educativa para la equidad</t>
  </si>
  <si>
    <t>Calidad educativa para todos</t>
  </si>
  <si>
    <t>Acceso con calidad a la educación superior</t>
  </si>
  <si>
    <t>Mujeres protagonistas, activas y empoderadas en el cierre de brechas de género</t>
  </si>
  <si>
    <t>Igualdad y autonomía para una Bogotá incluyente</t>
  </si>
  <si>
    <t>Fortalecimiento del Sistema de Protección Integral a Mujeres Víctimas de Violencia - SOFIA</t>
  </si>
  <si>
    <t>Integración social para una ciudad de oportunidades</t>
  </si>
  <si>
    <t>Equipo por la educación para el reencuentro, la reconciliación y la paz</t>
  </si>
  <si>
    <t>Bogotá vive los derechos humanos</t>
  </si>
  <si>
    <t>Justicia para todos: consolidación del Sistema Distrital de Justicia</t>
  </si>
  <si>
    <t>Cambio cultural y construcción del tejido social para la vida</t>
  </si>
  <si>
    <t>Mejores oportunidades para el desarrollo a través de la cultura, la recreación y el deporte</t>
  </si>
  <si>
    <t>Desarrollo rural sostenible</t>
  </si>
  <si>
    <t>Fundamentar el desarrollo económico en la generación y uso del conocimiento para mejorar la competitividad de la Ciudad Región</t>
  </si>
  <si>
    <t>Bogotá, ciudad inteligente</t>
  </si>
  <si>
    <t>Elevar la eficiencia de los mercados de la ciudad</t>
  </si>
  <si>
    <t>Generar alternativas de ingreso y empleo de mejor calidad</t>
  </si>
  <si>
    <t>Infraestructura para el desarrollo del hábitat</t>
  </si>
  <si>
    <t>Intervenciones integrales del hábitat</t>
  </si>
  <si>
    <t>Suelo para reducir el déficit habitacional de suelo urbanizable, vivienda y soportes urbanos</t>
  </si>
  <si>
    <t>Recuperación, incorporación, vida urbana y control de la ilegalidad</t>
  </si>
  <si>
    <t>Información relevante e integral para la planeación territorial</t>
  </si>
  <si>
    <t>Financiación para el Desarrollo Territorial</t>
  </si>
  <si>
    <t>Proyectos urbanos integrales con visión de ciudad</t>
  </si>
  <si>
    <t>Recuperación y manejo de la Estructura Ecológica Principal</t>
  </si>
  <si>
    <t>Familias protegidas y adaptadas al cambio climático</t>
  </si>
  <si>
    <t>Mejor movilidad para todos</t>
  </si>
  <si>
    <t>Espacio público, derecho de todos</t>
  </si>
  <si>
    <t>Ambiente sano para la equidad y disfrute del ciudadano</t>
  </si>
  <si>
    <t>Gestión de la huella ambiental urbana</t>
  </si>
  <si>
    <t>Articulación regional y planeación integral del transporte</t>
  </si>
  <si>
    <t>Gobernanza e influencia local, regional e internacional</t>
  </si>
  <si>
    <t>Transparencia, gestión pública y servicio a la ciudadanía</t>
  </si>
  <si>
    <t>Seguridad y convivencia para todos</t>
  </si>
  <si>
    <t>Bogotá mejor para las víctimas, la paz y la reconciliación</t>
  </si>
  <si>
    <t>Modernización institucional</t>
  </si>
  <si>
    <t>Mejorar y fortalecer el recaudo tributario de la ciudad e impulsar el uso de mecanismos de vinculación de capital privado</t>
  </si>
  <si>
    <t>Bogotá, una ciudad digital</t>
  </si>
  <si>
    <t>Gobierno y ciudadanía digital</t>
  </si>
  <si>
    <t>Consolidar el turismo como factor de desarrollo, confianza y felicidad para Bogotá Región</t>
  </si>
  <si>
    <t>Procedimiento o causal</t>
  </si>
  <si>
    <t xml:space="preserve">Contratación mínima cuantia </t>
  </si>
  <si>
    <t>Licitación pública</t>
  </si>
  <si>
    <t xml:space="preserve">Régimen privado </t>
  </si>
  <si>
    <t>Contratación directa</t>
  </si>
  <si>
    <t xml:space="preserve">Selección abreviada </t>
  </si>
  <si>
    <t>Urgencia manifiesta</t>
  </si>
  <si>
    <t>Contratación de empréstitos</t>
  </si>
  <si>
    <t>Contratos interadministrativos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</si>
  <si>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</si>
  <si>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</si>
  <si>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</si>
  <si>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</si>
  <si>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</si>
  <si>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</si>
  <si>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</si>
  <si>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</si>
  <si>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Regimen especial</t>
  </si>
  <si>
    <t>No aplica</t>
  </si>
  <si>
    <t xml:space="preserve">Subasta inversa </t>
  </si>
  <si>
    <t>Bolsas de productos</t>
  </si>
  <si>
    <t xml:space="preserve">Acuerdo marco de precios </t>
  </si>
  <si>
    <t xml:space="preserve">Selección abreviada por menor cuantía </t>
  </si>
  <si>
    <t>Valor total reducciones (En valor negativo)</t>
  </si>
  <si>
    <t xml:space="preserve">Valor total de adiciones </t>
  </si>
  <si>
    <t>Plazo en días</t>
  </si>
  <si>
    <t>Prorroga en días</t>
  </si>
  <si>
    <t>Nombre del contratista</t>
  </si>
  <si>
    <t>Valor Inicial del contrato</t>
  </si>
  <si>
    <t>Celebrado o por iniciar</t>
  </si>
  <si>
    <t>Equivalencia número de programa</t>
  </si>
  <si>
    <t>CONTRATOS DE PRESTACIÓN DE SERVICIOS PROFESIONALES Y DE APOYO A LA GESTIÓN</t>
  </si>
  <si>
    <t>OBRA PÚBLICA</t>
  </si>
  <si>
    <t>CONSULTORÍA</t>
  </si>
  <si>
    <t>INTERVENTORÍA</t>
  </si>
  <si>
    <t>CONTRATOS DE PRESTACIÓN DE SERVICIOS</t>
  </si>
  <si>
    <t>COMPRAVENTA DE BIENES MUEBLES</t>
  </si>
  <si>
    <t>COMPRAVENTA DE BIENES INMUEBLES</t>
  </si>
  <si>
    <t>ARRENDAMIENTO DE BIENES MUEBLES</t>
  </si>
  <si>
    <t>ARRENDAMIENTO DE BIENES INMUEBLES</t>
  </si>
  <si>
    <t>SEGUROS</t>
  </si>
  <si>
    <t>SUMINISTRO</t>
  </si>
  <si>
    <t>EMPRESTITOS</t>
  </si>
  <si>
    <t>FIDUCIA MERCANTIL O ENCARGO FIDUCIARIO</t>
  </si>
  <si>
    <t xml:space="preserve">CONCESIÓN </t>
  </si>
  <si>
    <t>CONVENIOS DE COOPERACION</t>
  </si>
  <si>
    <t>CONTRATOS INTERADMINISTRATIVOS</t>
  </si>
  <si>
    <t xml:space="preserve">CONVENIOS DE APOYO Y/O CONVENIOS DE ASOCIACIÓN </t>
  </si>
  <si>
    <t>ASOCIACIONES PÚBLICO PRIVADAS</t>
  </si>
  <si>
    <t>OTROS</t>
  </si>
  <si>
    <t xml:space="preserve">Equivalencia Tipo de contrato </t>
  </si>
  <si>
    <t>Cargo:</t>
  </si>
  <si>
    <t>Dependencia</t>
  </si>
  <si>
    <t xml:space="preserve">Teléfono: </t>
  </si>
  <si>
    <t>Correo Electrónico</t>
  </si>
  <si>
    <t xml:space="preserve">Tipo de Contrato        </t>
  </si>
  <si>
    <t xml:space="preserve">Valor Final </t>
  </si>
  <si>
    <t>Número  de Identificación
del contratista</t>
  </si>
  <si>
    <t>Anulado</t>
  </si>
  <si>
    <t>Funcionamiento</t>
  </si>
  <si>
    <t>Inversión</t>
  </si>
  <si>
    <t>Operación</t>
  </si>
  <si>
    <t xml:space="preserve">Afectación </t>
  </si>
  <si>
    <t>selección abreviada</t>
  </si>
  <si>
    <t>contratacion directa</t>
  </si>
  <si>
    <t>afectacion</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</si>
  <si>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</si>
  <si>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información que se registre en la base, debe coincidir con los reportes realizados en PREDIS y en el SECOP</t>
  </si>
  <si>
    <t>ENCABEZADO DEL FORMATO</t>
  </si>
  <si>
    <t>Indique el nombre completo de la Entidad.</t>
  </si>
  <si>
    <t>Relacione el sector al cual pertenece la Entidad.</t>
  </si>
  <si>
    <t xml:space="preserve">Presupuesto comprometido de inversión </t>
  </si>
  <si>
    <t xml:space="preserve">Presupuesto comprometido funcionamiento </t>
  </si>
  <si>
    <t>Presupuesto comprometido operación mediante contratos:</t>
  </si>
  <si>
    <t>Nombre de quien diligencia el formato:</t>
  </si>
  <si>
    <t>Indique el nombre completo, cargo, número de teléfono con extensión y correo electrónico del funcionario que diligencia el formato y que posteriormente realizará los ajustes y aclaraciones a que haya lugar por solicitud de la Veeduría Distrital.</t>
  </si>
  <si>
    <t>1- INFORMACIÓN GENERAL</t>
  </si>
  <si>
    <t>Registre el año de celebración del contrato.</t>
  </si>
  <si>
    <t>Tipo de Contrato:</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</si>
  <si>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</si>
  <si>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</si>
  <si>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Son contratos de prestación de servicios los que celebren las entidades estatales para desarrollar actividades relacionadas con la administración o funcionamiento de la entidad. Numeral 3 del Artículo 32 de la Ley 80 de 1993.</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</si>
  <si>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</si>
  <si>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</si>
  <si>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</si>
  <si>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</si>
  <si>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El suministro es el contrato por el cual una parte se obliga, a cambio de una contraprestación, a cumplir en favor de otra, en forma independiente, prestaciones periódicas o continuadas de cosas o servicios. Artículo 968, Código de Comercio</t>
  </si>
  <si>
    <t>Son contratos que tienen por objeto la administración o el manejo de los recursos vinculados a los contratos que tales entidades celebren. Numeral 5 de Articulo 32 de la Ley 80 de 1993.</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</si>
  <si>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</si>
  <si>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</si>
  <si>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17. Convenios de Apoyo y/o Convenios de Asociación:</t>
  </si>
  <si>
    <t>Los contratos con personas naturales o jurídicas que se celebran en desarrollo de lo dispuesto en el Decreto 1508 de 2012.</t>
  </si>
  <si>
    <t>Para las adiciones a contratos de años anteriores se debe diligenciar la modalidad de selección del contrato adicionado o modificado</t>
  </si>
  <si>
    <t>Registre el objeto del contrato.</t>
  </si>
  <si>
    <t>Registre la afectación según la clasificación de cuentas del presupuesto de gastos. Funcionamiento, Inversión y Operación, esta última aplica únicamente para entidades de régimen privado. La celda solamente permite registrar estas tres opciones.</t>
  </si>
  <si>
    <t>Número Programa:</t>
  </si>
  <si>
    <t>Número Proyecto:</t>
  </si>
  <si>
    <t>Número de Identificación del contratista:</t>
  </si>
  <si>
    <t xml:space="preserve">Indicar el número de identificación del contratista persona natural o jurídica con quien se suscribió el contrato, sin digito de verificación (DV), el formato de celda no permite guiones, puntos o comas, solo números. </t>
  </si>
  <si>
    <t>Nombre del Contratista</t>
  </si>
  <si>
    <t>Indicar el nombre del contratista, persona natural o jurídica.</t>
  </si>
  <si>
    <t>2- INFORMACIÓN FINANCIERA</t>
  </si>
  <si>
    <t xml:space="preserve">Valor Inicial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</si>
  <si>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</si>
  <si>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</si>
  <si>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</si>
  <si>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</si>
  <si>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 xml:space="preserve">Número de adiciones </t>
  </si>
  <si>
    <t>3- PLAZOS</t>
  </si>
  <si>
    <t>Fecha de inicio</t>
  </si>
  <si>
    <t>Fecha de terminación</t>
  </si>
  <si>
    <t>Esta columna contiene el plazo inicial del contrato con el número total de días a ejecutar (sólo número de días, no mes, no texto).</t>
  </si>
  <si>
    <t>Prórroga en días</t>
  </si>
  <si>
    <t>En caso de presentarse este evento, indicar en días, el tiempo por el cual se prorrogó el contrato a partir de la fecha inicial de terminación (sólo número de días, no mes, no texto).</t>
  </si>
  <si>
    <t>Marque con una X en la respectiva columna si el contrato se encuentra Anulado, Por Iniciar, En Ejecución, Terminado o Liquidado.</t>
  </si>
  <si>
    <t>Valor total de adiciones</t>
  </si>
  <si>
    <t>Esta columna se encuentra formulada y bloqueada, sí el valor final no coincide, es porque están mal diligenciadas las columnas valor inicial, valor de reducciones y/o valor de adiciones. En tal caso se debe verificar dicha información.</t>
  </si>
  <si>
    <t>Las bases donde dichos valores no coincidan serán devueltas por la Veeduría Distrital a cada entidad para los respectivos ajustes.</t>
  </si>
  <si>
    <t>INFORMACION GENERAL DE CONTRATACION ENTIDADES DISTRITALES -  ENERO 1 A DICIEMBRE 31 DE 2018</t>
  </si>
  <si>
    <t>Número de proceso contractual</t>
  </si>
  <si>
    <t>Concurso de méritos</t>
  </si>
  <si>
    <t>Número de reducciones</t>
  </si>
  <si>
    <t>Número de adiciones</t>
  </si>
  <si>
    <t>Una vez incluidos todos los contratos de la vigencia 2018, a continuación diligencie las filas con la información correspondiente a las adiciones efectuadas con cargo a la vigencia 2018 de contratos suscritos en vigencias anteriores. 
La información general: modalidad de selección, tipología contractual, objeto, entre otros, debe corresponder a la información del contrato inicial que fue adicionado o modificado. Para estos casos el valor final del contrato es el mismo valor de la adición realizada en la vigencia 2018, no debe sumar el valor inicial del contrato de otras vigencias.</t>
  </si>
  <si>
    <t>OTROS GASTOS</t>
  </si>
  <si>
    <t>Indique el valor total del presupuesto disponible de inversión directa, de acuerdo con el PREDIS, a 31 de diciembre de 2018. http://www.shd.gov.co/shd/informes-presupuestales</t>
  </si>
  <si>
    <t>Escriba el valor total del presupuesto comprometido de inversión directa, de acuerdo con el PREDIS a 31 de diciembre de 2018. http://www.shd.gov.co/shd/informes-presupuestales</t>
  </si>
  <si>
    <t>Indique el valor total del presupuesto de funcionamiento disponible, de acuerdo con el PREDIS a 31 de diciembre de 2018. http://www.shd.gov.co/shd/informes-presupuestales</t>
  </si>
  <si>
    <t>INSTRUCTIVO PARA DILIGENCIAMIENTO DEL FORMATO DE RENDICIÓN DE CUENTAS A 31 DE DICIEMBRE DE 2018</t>
  </si>
  <si>
    <t>Escriba el monto del presupuesto de funcionamiento, comprometido mediante contratos, de acuerdo con el PREDIS a 31 de diciembre de 2018. http://www.shd.gov.co/shd/informes-presupuestales</t>
  </si>
  <si>
    <t>Una vez terminado el registro de los contratos con cargo a la vigencia 2018, en las siguientes filas registre la información correspondiente a las adiciones efectuadas con cargo a la vigencia 2018 de contratos suscritos en vigencias anteriores, especificando el año de suscripción en la columna dos.</t>
  </si>
  <si>
    <t>Relacione el número de proceso con el cual se encuentra publicado el contrato en el SECOP. Ejemplo 005-FDLU-2018.</t>
  </si>
  <si>
    <t>Registre el valor inicial del contrato con cargo a la vigencia 2018, el formato de celda no permite guiones, puntos, comas o texto escrito. Esta columna solo debe contener información numérica.</t>
  </si>
  <si>
    <t>Para las adiciones a contratos de años anteriores se debe registrar en esta columna la fecha de suscripción de la adición en la vigencia 2018.</t>
  </si>
  <si>
    <t>4- ESTADO A 31 DE DICIEMBRE DE 2018</t>
  </si>
  <si>
    <t>20. Otros gastos</t>
  </si>
  <si>
    <t>En caso de haber realizado apropiaciones presupuestales en la vigencia 2018 a través de resoluciones, caja menor, honorarios ediles, servicios públicos, entre otros.</t>
  </si>
  <si>
    <t>En caso de haber realizado apropiaciones presupuestales en la vigencia 2018 a través de resoluciones, caja menor, honorarios ediles, servicios públicos, debe relacionar dicha información al final de la base, indicando de que se trata la apropiación y el programa a que corresponde, para estos casos en la columna tipo de contrato marque 20 que corresponde a otros gastos, deje en blanco la columna de modalidad de selección.</t>
  </si>
  <si>
    <t>Identifíquelo de acuerdo con el código presupuestal del plan de desarrollo Bogotá Mejor Para Todos. Si un mismo contrato afecta más de un código presupuestal discrimine el contrato por cada código que afecte en filas separadas. Si se registra el número del programa (de 1 a 45), automáticamente en la columna siguiente aparece el nombre del mismo. Recuerde que al sumar los valores finales de cada programa deben coincidir con los valores reportados en PREDIS a 31 de diciembre de 2018. http://www.shd.gov.co/shd/informes-presupuestales</t>
  </si>
  <si>
    <t>Registre el valor total de las reducciones (negativo -) que se realizaron al contrato, el formato de celda no permite guiones, puntos, comas o texto escrito. Esta columna solo debe contener información numérica.</t>
  </si>
  <si>
    <t>Diligencie esta columna, solo en el caso de que se hayan hecho, la cantidad de adiciones al valor inicial que aumenten el valor del contrato con cargo a la vigencia.</t>
  </si>
  <si>
    <t>3. Presupuesto Disponible Inversión directa PREDIS:</t>
  </si>
  <si>
    <t>4. Presupuesto comprometido de inversión según PREDIS :</t>
  </si>
  <si>
    <t>7. Presupuesto Disponible Operación (Regimen Privado):</t>
  </si>
  <si>
    <t>8. Presupuesto comprometido operación mediante contratos:</t>
  </si>
  <si>
    <t>1. Entidad:</t>
  </si>
  <si>
    <t>2. Sector:</t>
  </si>
  <si>
    <t>5. Presupuesto Disponible Funcionamiento PREDIS:</t>
  </si>
  <si>
    <t>6. Presupuesto comprometido funcionamiento según PREDIS</t>
  </si>
  <si>
    <t>9. Nombre de quien diligencia el formato:</t>
  </si>
  <si>
    <t>En algunos casos cuando los valores no coinciden con PREDIS debe especificarse al final del formato en qué está representada la diferencia (Otros gastos) discriminando los conceptos por Programa y Proyecto de inversión, con sus respectivos valores.</t>
  </si>
  <si>
    <t>Indica el porcentaje de avance o de cumplimiento del mismo en términos presupuestales, es decir lo efectivamente pagado al contratista. Si no se ha iniciado la ejecución, él porcentaje de avance es 0%. La celda se encuentra formulada y protegida. Es la relación entre el valor de los giros y el valor final del contrato. Si el porcentaje de avance no coincide, se debe revisar los valores que se registraron en estas columnas. Este porcentaje en ningún caso puede ser superior a 100%</t>
  </si>
  <si>
    <t>La base en Excel a diligenciar es inmodificable, debe utilizar una versión Excel 2010 o posteriores, la versión 2007 no habilita los macros. La base no permite que se incluyan columnas con otro tipo de información que la Veeduría Distrital no está solicitando o que se cambie el formato de celda establecido. Tenga en cuenta que muchas celdas están bloqueadas y/o solo permiten el registro de una información determinada.</t>
  </si>
  <si>
    <t>Se debe tener en cuenta que para insertar una o varias filas, debe seleccionar una fila (shift+espacio) que no sea la primera fila del formato fila 14, posteriormente copie toda la fila (Control +c), seguidamente seleccione el numero de filas a insertar, desde 1 o las que usted requiera, por ultimo aplique Control+. Si usted no sigue este procedimiento, las filas que copie no tendrán el formato que tienen las demás celdas y no podrá diligenciar la información preestablecida que ya trae la base Excel.</t>
  </si>
  <si>
    <t>Coloque el monto del presupuesto de operación disponible, de acuerdo con el PREDIS, a 31 de diciembre de 2018. Los gastos de operación corresponden solamente a aquellas entidades de régimen de contratación privado. http://www.shd.gov.co/shd/informes-presupuestales</t>
  </si>
  <si>
    <t>Escriba el monto del presupuesto de operación comprometido mediante contratos a 31 de diciembre de 2018. Los gastos de operación corresponden solamente a aquellas entidades de régimen de contratación privado. http://www.shd.gov.co/shd/informes-presupuestales</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</si>
  <si>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</si>
  <si>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</si>
  <si>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Es un contrato que tiene por objeto, conceder el uso y goce de un bien mueble a cambio de un precio determinado. Artículo 1974 Código Civil.</t>
  </si>
  <si>
    <t>Es un contrato que tiene por objeto, conceder el uso y goce de un bien inmueble a cambio de un precio determinado. Artículo 2.2.1.2.1.4.11 Decreto 1082 de 2015</t>
  </si>
  <si>
    <t xml:space="preserve">Son contratos de empréstito los que tienen por objeto proveer a la entidad estatal contratante de recursos en moneda nacional o extranjera con plazo para su pago. Artículo 7, Decreto 2681 de 1996. </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</si>
  <si>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</si>
  <si>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 xml:space="preserve">Esta columna solo se diligencia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</si>
  <si>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Si en la columna anterior “Afectación”, indicó funcionamiento u operación deje en blanco el número de programa, es decir esta columna solamente aplica para Inversión.</t>
  </si>
  <si>
    <t xml:space="preserve">Indique el código presupuestal con el que se identifica el proyecto. Si un mismo contrato afecta más de un proyecto, discriminar el contrato por cada proyecto que afecte en filas separadas. Ejemplo el código 3-3-1-15-07-42-1202 corresponde según PREDIS al proyecto Promoción y Defensa de los Derechos Humanos desde una perspectiva de género y del posconflicto Servicio Integral a La Ciudadanía. Solo registre el código no el nombre del proyecto.
</t>
  </si>
  <si>
    <t xml:space="preserve">En el caso de adiciones a contratos de años anteriores, no diligencie esta columna, solamente la columna 15 "Adiciones" </t>
  </si>
  <si>
    <t>Registre el valor total de las adiciones que se realizaron al contrato, el formato de celda no permite guiones, puntos, comas o texto escrito. Esta columna solo debe contener información numérica.</t>
  </si>
  <si>
    <t xml:space="preserve">La sumatoria de la columna 16 (valor final) filtrada por apropiación: Inversión, funcionamiento u operación, o filtrada según el programa del Plan de Desarrollo, deberá coincidir con los rubro registrados en el encabezado del formato 4, Presupuesto comprometido de inversión según PREDIS, este valor debe coincidir a la vez con los informes de ejecución presupuestal del PREDIS. </t>
  </si>
  <si>
    <t>Relacionar la fecha en que se suscribió el contrato original. La celda solo admite el formato Día/Mes/Año así 25/02/2018.</t>
  </si>
  <si>
    <t>Indicar la fecha de inicio del contrato. Para las adiciones a contratos de años anteriores se debe diligenciar la fecha de inicio de la adición en la vigencia 2018. La celda solo admite el formato Día/Mes/Año así 25/02/2018.</t>
  </si>
  <si>
    <t>Indicar la fecha efectiva de terminación del contrato. La celda solo admite el formato Día/Mes/Año así 25/02/2018.</t>
  </si>
  <si>
    <t xml:space="preserve">En primer lugar diligencie toda la información correspondiente a los contratos suscritos con cargo a la vigencia 2018. Tenga en cuenta que si el valor del contrato corresponde a dos apropiaciones diferentes (Inversión o funcionamiento) o a dos programas diferentes del plan de desarrollo, debe desagregar dichos valores en diferentes filas. Por ejemplo sin un contrato por un valor de $25.000.000, cuenta $10.000.000 apropiados por funcionamiento y $15.000.000 apropiados por inversión, la información debe estar en filas diferentes, igual sucede para el caso en que los $15000000 se desagregaran en diferentes programas, se deben diligenciar el número de filas necesarias, de acuerdo al número de programas del que provengan los recursos. </t>
  </si>
  <si>
    <t>En estricto orden consecutivo (1, 2, 3 y así sucesivamente, hasta llegar al último contrato suscrito durante la vigencia) registre el número del contrato en orden consecutivo; se hace necesario registrar también los contratos que fueron anulados.  Se debe indicar tal situación en la columna 23 (Estado).</t>
  </si>
  <si>
    <t>En esta columna solamente escriba el NUMERO de uno de los 19 tipos de contratos relacionados a continuación, al digitar el numero de tipo de contrato, en la columna equivalencia tipo de contrato, aparecerá automáticamente el tipo. Ejemplo si usted digita el número 2, automáticamente en la siguiente columna (equivalencia tipo de contrato) aparecerá el tipo Consultoría. Para el caso del tipo 20 Otros gastos, solo se utiliza para los gastos descritos más adelante.</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</si>
  <si>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</si>
  <si>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Al ubicarse en la celda, se despliega una lista de modalidades de selección, de las cuales debe seleccionar la indicada. El formato no permite incluir modalidades diferentes a las señaladas en la lista desplegable.  Para aquellas entidades con régimen privado, deben seleccionar ésta modalidad.</t>
  </si>
  <si>
    <t>En esta columna se debe registrar el valor de los giros a la fecha de corte del presente informe, 31 de diciembre de 2018, el formato de celda no permite guiones, puntos, comas o texto escrito. Esta columna solo debe contener información numérica y no debe ser superior al valor final (columna 16).</t>
  </si>
  <si>
    <t>.</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</si>
  <si>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</si>
  <si>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</si>
  <si>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</si>
  <si>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</si>
  <si>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</si>
  <si>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</si>
  <si>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</si>
  <si>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</si>
  <si>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</si>
  <si>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</si>
  <si>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</si>
  <si>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</si>
  <si>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</si>
  <si>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</si>
  <si>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</si>
  <si>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</si>
  <si>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</si>
  <si>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</si>
  <si>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</si>
  <si>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</si>
  <si>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</si>
  <si>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</si>
  <si>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</si>
  <si>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FDLSF-SABM-001-2018</t>
  </si>
  <si>
    <t>FDLSF-CD-026-2018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</si>
  <si>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</si>
  <si>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</si>
  <si>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</si>
  <si>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</si>
  <si>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</si>
  <si>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</si>
  <si>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</si>
  <si>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</si>
  <si>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</si>
  <si>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</si>
  <si>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</si>
  <si>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</si>
  <si>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</si>
  <si>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</si>
  <si>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</si>
  <si>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</si>
  <si>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</si>
  <si>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</si>
  <si>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</si>
  <si>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</si>
  <si>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</si>
  <si>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</si>
  <si>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</si>
  <si>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</si>
  <si>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</si>
  <si>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</si>
  <si>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</si>
  <si>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</si>
  <si>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</si>
  <si>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</si>
  <si>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</si>
  <si>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</si>
  <si>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</si>
  <si>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</si>
  <si>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</si>
  <si>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</si>
  <si>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</si>
  <si>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</si>
  <si>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</si>
  <si>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</si>
  <si>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</si>
  <si>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</si>
  <si>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</si>
  <si>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</si>
  <si>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</si>
  <si>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</si>
  <si>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</si>
  <si>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</si>
  <si>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</si>
  <si>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</si>
  <si>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FDLSF-MC-001-2018</t>
  </si>
  <si>
    <t>FDLSF-MC-002-2018</t>
  </si>
  <si>
    <t>45392-2018</t>
  </si>
  <si>
    <t>CCE-460-1-AMP-2016</t>
  </si>
  <si>
    <t>LP-AMP-111-2016</t>
  </si>
  <si>
    <t>FDLSF-CMA-043-2017</t>
  </si>
  <si>
    <t>CCE-288-1-AMP-2015</t>
  </si>
  <si>
    <t>FDLSF-CD-077-2018</t>
  </si>
  <si>
    <t>FDLSF-MC-003-2018</t>
  </si>
  <si>
    <t>FDLSF-SAMC-002-2018</t>
  </si>
  <si>
    <t>FDLSF-SAMC-001-2018</t>
  </si>
  <si>
    <t>FDLSF-CD-078-2018</t>
  </si>
  <si>
    <t>FDLSF-MC-005-2018</t>
  </si>
  <si>
    <t>FDLSF-MC-004-2018</t>
  </si>
  <si>
    <t>FDLSF-SAMC-003-2018</t>
  </si>
  <si>
    <t>FDLSF-LP-002-2018</t>
  </si>
  <si>
    <t>FDLSF-CD-079-2018</t>
  </si>
  <si>
    <t>FDLSF-LP-001-2018</t>
  </si>
  <si>
    <t>FDLSF-MC-006-2018</t>
  </si>
  <si>
    <t>FDLSF-CD-081-2018</t>
  </si>
  <si>
    <t>FDLSF-LP-004-2018</t>
  </si>
  <si>
    <t>FDLSF-CD-082-2018</t>
  </si>
  <si>
    <t>FDLSF-CD-083-2018</t>
  </si>
  <si>
    <t>FDLSF-CD-084-2018</t>
  </si>
  <si>
    <t>FDLSF-MC-008-2018</t>
  </si>
  <si>
    <t>FDLSF-LP-003-2018</t>
  </si>
  <si>
    <t>FDLSF-CD-086-2018</t>
  </si>
  <si>
    <t>FDLSF-CD-088-2018</t>
  </si>
  <si>
    <t>FDLSF-LP-005-2018</t>
  </si>
  <si>
    <t>FDLSF-CD-089-2018</t>
  </si>
  <si>
    <t>FDLSF-CD-087-2018</t>
  </si>
  <si>
    <t>FDSLF-SASI-002-2018</t>
  </si>
  <si>
    <t>FDLSF-CD-090-2018</t>
  </si>
  <si>
    <t>FDLSF-MC-009-2018</t>
  </si>
  <si>
    <t>FDLSF-SAMC-004-2018</t>
  </si>
  <si>
    <t>FDLSF-MC-010-2018</t>
  </si>
  <si>
    <t>FDLSF-CD-085-2018</t>
  </si>
  <si>
    <t>FDLSF-CD-091-2018</t>
  </si>
  <si>
    <t>FDLSF-CMA-001-2018</t>
  </si>
  <si>
    <t>FDLSF-SAMC-005-2018</t>
  </si>
  <si>
    <t>FDLSF-SAMC-008-2018</t>
  </si>
  <si>
    <t>FDLSF-CD-093-2018</t>
  </si>
  <si>
    <t>FDLSF-CD-092-2018</t>
  </si>
  <si>
    <t>FDLSF-CMA-003-2018</t>
  </si>
  <si>
    <t>FDLSF-CD-094-2018</t>
  </si>
  <si>
    <t>FDLSF-CM-002-2018</t>
  </si>
  <si>
    <t>FDLSF-CD-095-2018</t>
  </si>
  <si>
    <t>FDLSF-SAMC-007-2018</t>
  </si>
  <si>
    <t>FDLSF-SAMC-009-2018</t>
  </si>
  <si>
    <t>FDLSF-MC-011-2018</t>
  </si>
  <si>
    <t>FDLSF-SAMC-006-2018</t>
  </si>
  <si>
    <t>FDLSF-CD-097-2018</t>
  </si>
  <si>
    <t>FDLSF-CD-096-2018</t>
  </si>
  <si>
    <t>FDLSF-CD-098-2018</t>
  </si>
  <si>
    <t>FDLSF-SASI-004-2018</t>
  </si>
  <si>
    <t>FDLSF-MC-012-2018</t>
  </si>
  <si>
    <t>FDLSF-LP-006-2018</t>
  </si>
  <si>
    <t>FDLSF-CD-100-2018</t>
  </si>
  <si>
    <t>FDLSF-SAMC-010-2018</t>
  </si>
  <si>
    <t>FDLSF-CD-101-2018</t>
  </si>
  <si>
    <t>FDLSF-LP-007-2018</t>
  </si>
  <si>
    <t>FDLSF-CD-102-2018</t>
  </si>
  <si>
    <t>FDLSF-CD-099-2018</t>
  </si>
  <si>
    <t>FDLSF-SAMC-011-2018</t>
  </si>
  <si>
    <t>FDLSF-MC-013-2018</t>
  </si>
  <si>
    <t>FDLSF-SASI-003-2018</t>
  </si>
  <si>
    <t>FDLSF-SAMC-012-2018</t>
  </si>
  <si>
    <t>FDLSF-MC-014-2018</t>
  </si>
  <si>
    <t>PRESTACION DE SERVICIOS DE APOYO DE LOGISTICA QUE SE REQUIERAN EN EL DESARROLLO DE LAS ACTIVIDADES REALTIVAS A RECUPERACION Y EMBELLECIMIENTO DEL ESPACIO PUBLICO QUE TENGA A CARGO EL FONDO DE DESARROLLO LOCAL DE DESARROLLO DE SANTA FE</t>
  </si>
  <si>
    <t>PRESTACION DE SERVICIOS DE APOYO DE LOGISTICA QUE SE REQUIERAN EN EL DESARROLLO DE LAS ACTIVIDADES RELATIVAS A RECUPERACION Y EMBELLECIMIENTO DEL ESPACIO PUBLICO QUE TENGA A CARGO DEL FONDO DE DEARROLLO LOCAL DE SANTA FE</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</si>
  <si>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</si>
  <si>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</si>
  <si>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</si>
  <si>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</si>
  <si>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</si>
  <si>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</si>
  <si>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</si>
  <si>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</si>
  <si>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</si>
  <si>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</si>
  <si>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</si>
  <si>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</si>
  <si>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</si>
  <si>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</si>
  <si>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</si>
  <si>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</si>
  <si>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</si>
  <si>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</si>
  <si>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</si>
  <si>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</si>
  <si>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</si>
  <si>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</si>
  <si>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</si>
  <si>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</si>
  <si>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</si>
  <si>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</si>
  <si>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</si>
  <si>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</si>
  <si>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</si>
  <si>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</si>
  <si>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</si>
  <si>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</si>
  <si>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</si>
  <si>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</si>
  <si>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</si>
  <si>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</si>
  <si>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</si>
  <si>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</si>
  <si>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</si>
  <si>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</si>
  <si>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</si>
  <si>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</si>
  <si>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</si>
  <si>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</si>
  <si>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</si>
  <si>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</si>
  <si>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</si>
  <si>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</si>
  <si>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</si>
  <si>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</si>
  <si>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</si>
  <si>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</si>
  <si>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</si>
  <si>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</si>
  <si>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</si>
  <si>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</si>
  <si>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</si>
  <si>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</si>
  <si>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</si>
  <si>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</si>
  <si>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PRESTAR SERVICIOS DE APOYO AL ÁREA DE GESTIÓN DEL DESARROLLO LOCAL EN LO ATINENTE A LA ATENCIÓN AL CIUDADANO Y AL CENTRO DOCUMENTAL DE INFORMACIÓN (CDI) DE LA ALCALDÍA LOCAL DE SANTA FE</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</si>
  <si>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</si>
  <si>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</si>
  <si>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</si>
  <si>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</si>
  <si>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</si>
  <si>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</si>
  <si>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</si>
  <si>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</si>
  <si>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</si>
  <si>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</si>
  <si>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</si>
  <si>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</si>
  <si>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</si>
  <si>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</si>
  <si>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</si>
  <si>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</si>
  <si>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</si>
  <si>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</si>
  <si>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</si>
  <si>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</si>
  <si>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</si>
  <si>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</si>
  <si>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</si>
  <si>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</si>
  <si>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</si>
  <si>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</si>
  <si>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</si>
  <si>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</si>
  <si>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</si>
  <si>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</si>
  <si>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</si>
  <si>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</si>
  <si>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</si>
  <si>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PRESTAR SERVICIOS DE REVISIÓN, INSPECCIÓN, MANTENIMIENTO Y RECARGA DE 43 EXTINTORES PROPIEDAD DEL FONDO DE DESARROLLO LOCAL, EN LAS SEDES Y PUNTOS DE LA ALCALDÍA LOCAL DE SANTA FE</t>
  </si>
  <si>
    <t>PRESTAR LOS SERVICIOS PARA LLEVAR A CABO EL PROCESO DE RENDICION DE CUENTAS DEL FONDO DE DESARROLLO LOCAL DE SANTA FE EN EL MARCO DEL PROYECTO 1327 VOZ PARA TODOS; LOS EQUIPOS, ELEMENTOS, Y RECURSO HUMANO REQUERIDO POR LA ENTIDAD</t>
  </si>
  <si>
    <t>ADQUIRIR EL SUMINISTRO DE PRODUCTOS DE PAPELERIA Y UTILES DE OFINA, PARA LA ALCALDIA LOCAL DE SANTA FE</t>
  </si>
  <si>
    <t>selección de intermediario de seguros que asesore al FDLSF EN LA CONTRATACION Y ADMINISTRACION DEL PROGRAMA DE SEGUROS REQUERIDO PARA LA ADECUADA PROTECCION DE LOS BIENES E INTERESES PATRIMONIALES DE LA ENTIDAD</t>
  </si>
  <si>
    <t>Contratacion del servicio integral de aseo y cafeteria para la alcaldia local de santa fe.</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</si>
  <si>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</si>
  <si>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PRESTAR LOS SERVICIOS DE OUTSOURSING DE EQUIPOS TECNOLOGICOS A LA ALCALDIA LOCAL DE SANTA FE</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</si>
  <si>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</si>
  <si>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Prestar el servicio de correo o mensajería certificada para las actuaciones administrativas que así lo requieran por ley y el servicio de mensajería intermunicipal, nacional y envío hacia otros países para el funcionamiento de la Alcaldía Local de Santa Fe</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</si>
  <si>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MISMO EL SEGURO DE VIDA PARA EL GRUPO DE EDILES Y LA EXPEDICIÓN DE CUALQUIER OTRA PÓLIZA DE SEGUROS QUE REQUIERA LA ENTIDAD EN EL DESARROLLO DE SU ACTIVIDAD</t>
  </si>
  <si>
    <t>REALIZAR ACCIONES QUE FORTALEZCAN LA PROMOCIÓN DEL BUEN TRATO INFANTIL Y LA PREVENCIÓN DE LA VIOLENCIA INTRAFAMILIAR CON ENFOQUE INTEGRAL, EN EL MARCO DEL PROYECTO No. 1314</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</si>
  <si>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</si>
  <si>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</si>
  <si>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</si>
  <si>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</si>
  <si>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</si>
  <si>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PRESTAR SERVICIOS PROFESIONALES AL ÁREA DE GESTIÓN DEL DESARROLLO LOCAL, REALIZANDO ACTIVIDADES INHERENTES AL CONSEJO LOCAL DE GESTIÓN DEL RIESGO DE LA LOCALIDAD DE SANTA FE.</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</si>
  <si>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</si>
  <si>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</si>
  <si>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</si>
  <si>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</si>
  <si>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</si>
  <si>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</si>
  <si>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</si>
  <si>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</si>
  <si>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</si>
  <si>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</si>
  <si>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</si>
  <si>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</si>
  <si>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</si>
  <si>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</si>
  <si>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TODO2</t>
  </si>
  <si>
    <t>Apoyar técnicamente las distintas etapas de los procesos de competencia de la Alcaldía Local de Santa Fe para la depuración de actuaciones administrativas.</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</si>
  <si>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</si>
  <si>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</si>
  <si>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</si>
  <si>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</si>
  <si>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</si>
  <si>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</si>
  <si>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</si>
  <si>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</si>
  <si>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</si>
  <si>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</si>
  <si>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</si>
  <si>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</si>
  <si>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</si>
  <si>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</si>
  <si>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</si>
  <si>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</si>
  <si>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</si>
  <si>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</si>
  <si>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</si>
  <si>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</si>
  <si>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</si>
  <si>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</si>
  <si>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</si>
  <si>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</si>
  <si>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</si>
  <si>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Servicios profesionales de Abogado en la Alcaldía Local de Santa Fe para el Desarrollo del Área de Gestión Policiva a cargo de la Entidad</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</si>
  <si>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</si>
  <si>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</si>
  <si>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</si>
  <si>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</si>
  <si>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</si>
  <si>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</si>
  <si>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</si>
  <si>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</si>
  <si>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restaurando las zonas verdes de santa fe</t>
  </si>
  <si>
    <t>900427248-8</t>
  </si>
  <si>
    <t>KEVIN OSWALDO LEIVA QUIMBAYO</t>
  </si>
  <si>
    <t>APOYO FONDO DE DESARROLLO LOCAL DE SANTA FE</t>
  </si>
  <si>
    <t>CONTRATACIONES</t>
  </si>
  <si>
    <t>3821640 EXT 199</t>
  </si>
  <si>
    <t>kevin.leiva@gobiernobogota.gov.co</t>
  </si>
  <si>
    <t>ALCALDIA LOCAL DE SANTA FE</t>
  </si>
  <si>
    <t>Miguel Quijano Y Compañia S.A.</t>
  </si>
  <si>
    <t>MEGASERVICE GVM LTDA</t>
  </si>
  <si>
    <t>MIGUEL ANGEL VALLEJO BURGOS</t>
  </si>
  <si>
    <t>OFIXPRES S.A.S</t>
  </si>
  <si>
    <t>Unión Temporal Caf - Salianza</t>
  </si>
  <si>
    <t>UNION TEMPORAL BIOLIMPIEZA</t>
  </si>
  <si>
    <t>SUMIMAS</t>
  </si>
  <si>
    <t>GARCIA Y MEJIA M I S E C</t>
  </si>
  <si>
    <t>COLDELIVERY</t>
  </si>
  <si>
    <t>AXA COLPATRIA SEGUROS S.A</t>
  </si>
  <si>
    <t>MANHATHAN SAS</t>
  </si>
  <si>
    <t>IIS TECHNOLOGY SOLUTIONS SAS</t>
  </si>
  <si>
    <t>ELKIN JWISEB HUERTAS CARRASQUILLA</t>
  </si>
  <si>
    <t>ALBERTO ANDRES GOMEZ MOSQUERA</t>
  </si>
  <si>
    <t>IVONNE VANESSA LOPEZ MARTINEZ</t>
  </si>
  <si>
    <t>CARLOS ANDRES RUEDA PEREZ</t>
  </si>
  <si>
    <t>ASESORES Y CONSULTORES CIVILES ASOCIADOS SAS</t>
  </si>
  <si>
    <t>CONSORCIO IC SANTA FE</t>
  </si>
  <si>
    <t>NELSON FERNANDO FRANCO GONZALEZ</t>
  </si>
  <si>
    <t>JESSICA TATIANA ROMERO POVEDA</t>
  </si>
  <si>
    <t>CAMILO ANDRES VANEGAS RODRIGUEZ</t>
  </si>
  <si>
    <t>LILIANA PATRICIA GUTIERREZ SANCHEZ</t>
  </si>
  <si>
    <t>ULISES EUGENIO MARTINEZ MORA (EDS SERVICENTRO ESSO AV. 3)</t>
  </si>
  <si>
    <t>YEBRAIL FERNANDO VARGAS BAYONA</t>
  </si>
  <si>
    <t>ECG COLOMBIA SAS</t>
  </si>
  <si>
    <t>LABORATORIO UNIDSALUD SAS</t>
  </si>
  <si>
    <t>DIEGO ALEJANDRO MONSALVO RODRIGUEZ</t>
  </si>
  <si>
    <t>HERNANDO ANDReS LADINO REYES</t>
  </si>
  <si>
    <t>JEIMY ALEJANDRA LUGO GARRIDO</t>
  </si>
  <si>
    <t>SONIA ESPERANZA AREVALO SILVA</t>
  </si>
  <si>
    <t>JULIETH JOHANNA SILVA AREVALO</t>
  </si>
  <si>
    <t>CARLOS ALBERTO PINZON MOLINA</t>
  </si>
  <si>
    <t>GPS ELECTRONICS LTDA</t>
  </si>
  <si>
    <t>FUNDACION SOCIAL VIVE COLOMBIA</t>
  </si>
  <si>
    <t>ROSIRIS CECILIA GUETE DIAZ</t>
  </si>
  <si>
    <t>JAMES RIVEROS TELLEZ</t>
  </si>
  <si>
    <t>SERGIO VLADIMIR PEREIRA ROMERO</t>
  </si>
  <si>
    <t>CARLOS BAYARDO OSPINA HERNANDEZ</t>
  </si>
  <si>
    <t>AMAN ALEXANDER ASPRILLA GAMBOA</t>
  </si>
  <si>
    <t>METALICAS LA INDUSTRIAL LTDA</t>
  </si>
  <si>
    <t>ESTATAL</t>
  </si>
  <si>
    <t>Ediles</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</si>
  <si>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</si>
  <si>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</si>
  <si>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</si>
  <si>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</si>
  <si>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pago honorarios ediles</t>
  </si>
  <si>
    <t>1326</t>
  </si>
  <si>
    <t>1323</t>
  </si>
  <si>
    <t>1322</t>
  </si>
  <si>
    <t>1321</t>
  </si>
  <si>
    <t>1315</t>
  </si>
  <si>
    <t>1316</t>
  </si>
  <si>
    <t>1327</t>
  </si>
  <si>
    <t>1314</t>
  </si>
  <si>
    <t>1318</t>
  </si>
  <si>
    <t>1319</t>
  </si>
  <si>
    <t>1320</t>
  </si>
  <si>
    <t>1317</t>
  </si>
  <si>
    <t>1324</t>
  </si>
  <si>
    <t>OSCAR MIGUEL AMEZQUITA RUIZ</t>
  </si>
  <si>
    <t>MIGUEL ANGEL GUEVARA BARRERA</t>
  </si>
  <si>
    <t>JAIRO ANDRES RODRIGUEZ MARTINEZ</t>
  </si>
  <si>
    <t>FABIO  BASTIDAS FERREIRA</t>
  </si>
  <si>
    <t>JHON JAIRO CRSIPIN NIETO</t>
  </si>
  <si>
    <t>WILBER FERLEY OBANDO MARIN</t>
  </si>
  <si>
    <t>ANDRES FELIPE SANTOS GOMEZ</t>
  </si>
  <si>
    <t>JOSE ANICETO LEON ORJUELA</t>
  </si>
  <si>
    <t>DIEGO ALBERTO YARA PALENCIA</t>
  </si>
  <si>
    <t>DANIEL GUSTAVO GUZMAN TEJEDA</t>
  </si>
  <si>
    <t>FABIO ALBERTO BELTRAN BELTRAN</t>
  </si>
  <si>
    <t>JESUS AUGUSTO SANTOS FERREIRA</t>
  </si>
  <si>
    <t>GERMAN  RODRIGUEZ MORENO</t>
  </si>
  <si>
    <t>YEIMMY LORENA RIAÑO TORO</t>
  </si>
  <si>
    <t>IRLANDA  PALACIO TORRES</t>
  </si>
  <si>
    <t>LUIS GABRIEL ORDOÑEZ CARDENAS</t>
  </si>
  <si>
    <t>EDDIE JOHJAN AMAYA NOSSA</t>
  </si>
  <si>
    <t>MARTHA PATRICIA HERNANDEZ MUÑOZ</t>
  </si>
  <si>
    <t>ADRIANA DEL PILAR MARQUEZ ROJAS</t>
  </si>
  <si>
    <t>JOHANNA  MORALES RIZO</t>
  </si>
  <si>
    <t>ELKIN JOSE SIERRA BRACHO</t>
  </si>
  <si>
    <t>MAURICIO JAVIER CADENA GATICA</t>
  </si>
  <si>
    <t>JOSEPH FELIPE PULIDO</t>
  </si>
  <si>
    <t>DIEGO FELIPE RODRIGUEZ GOMEZ</t>
  </si>
  <si>
    <t>GUILLERMO ERNESTO ROJAS GONZALEZ</t>
  </si>
  <si>
    <t>CARLOS MARIO OLAYA FERREIRA</t>
  </si>
  <si>
    <t>JULIAN EDUARDO MELO ALARCON</t>
  </si>
  <si>
    <t>IVAN ARTURO VARGAS CUELLAR</t>
  </si>
  <si>
    <t>YASMINE  PARRA MURILLO</t>
  </si>
  <si>
    <t>ARINSON ARMANDO RUIZ UTRIA</t>
  </si>
  <si>
    <t>SEBASTIAN  GARCES RESTREPO</t>
  </si>
  <si>
    <t>MARGITH VANESSA MURGAS RODRIGUEZ</t>
  </si>
  <si>
    <t>EDGAR  CEPEDA SANCHEZ</t>
  </si>
  <si>
    <t>CAJA DE COMPENSACION FAMILIAR - COMPENSAR</t>
  </si>
  <si>
    <t>JOSE MIGUEL GIRALDO GARCIA</t>
  </si>
  <si>
    <t>JOHN ALEXANDER SANABRIA</t>
  </si>
  <si>
    <t>NORMA CONSTANZA BONILLA PEREZ</t>
  </si>
  <si>
    <t>SANDRA LILIANA OLAYA FORERO</t>
  </si>
  <si>
    <t>JANETH ESPERANZA ORTIZ DELGADO</t>
  </si>
  <si>
    <t>HORACIO  HERRERA CARABALI</t>
  </si>
  <si>
    <t>DORIS JULIETH MORA DAZA</t>
  </si>
  <si>
    <t>CESAR AUGUSTO BOCANEGRA ROMERO</t>
  </si>
  <si>
    <t>RENEE MAURICIO QUIMBAY BARRERA</t>
  </si>
  <si>
    <t>ANA LUISA FERNAN ESCANDON GARCIA</t>
  </si>
  <si>
    <t>RUBBY MARCELA FLECHAS MORALES</t>
  </si>
  <si>
    <t>ANGELICA  LEGUIZAMON JARAMILLO</t>
  </si>
  <si>
    <t>MARIA MERCEDES ARENAS ORTIZ</t>
  </si>
  <si>
    <t>SONIA JULIANA GOMEZ SERRANO</t>
  </si>
  <si>
    <t>RAFAEL  PEÑA HERRERA</t>
  </si>
  <si>
    <t>CONSUELO  SUAREZ DE PALACIOS</t>
  </si>
  <si>
    <t>REBECA  GONZALEZ JAIMES</t>
  </si>
  <si>
    <t>ANGIE TATIANA GARCIA SOLER</t>
  </si>
  <si>
    <t>RAFAEL ENRIQUE RIVEROS OTALORA</t>
  </si>
  <si>
    <t>MIGUEL AUGUSTO FLOREZ ORTIZ</t>
  </si>
  <si>
    <t>MONICA ANDREA CASTRO CASTRO</t>
  </si>
  <si>
    <t>DIANA PATRICIA NAVARRO GIL</t>
  </si>
  <si>
    <t>EUMIR ANTONIO PALACIOS CAICEDO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</si>
  <si>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</si>
  <si>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</si>
  <si>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</si>
  <si>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</si>
  <si>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</si>
  <si>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</si>
  <si>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</si>
  <si>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</si>
  <si>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ANDRES RIAÑO LEON</t>
  </si>
  <si>
    <t>ANDREA  PEREZ ARISMENDI</t>
  </si>
  <si>
    <t>GIOVANNY GABRIEL ORJUELA VARGAS</t>
  </si>
  <si>
    <t>RAFAEL RICARDO BALAGUERA BONITTO</t>
  </si>
  <si>
    <t>JUAN CARLOS VARGAS BARREIRO</t>
  </si>
  <si>
    <t>ERIKA NATHALIA MUNERA LEMUS</t>
  </si>
  <si>
    <t>LAURA VANESA PAREDES RODRIGUEZ</t>
  </si>
  <si>
    <t>JEIMY VIVIANA TERREROS FRANCO</t>
  </si>
  <si>
    <t>CLAUDIA PATRICIA GOMEZ GUTIERREZ</t>
  </si>
  <si>
    <t>VALERIA  GOMEZ MONTAÑA</t>
  </si>
  <si>
    <t>ANDRES BERNARDO BARRETO GONZALEZ</t>
  </si>
  <si>
    <t>NATALIA  ROZO PEREZ</t>
  </si>
  <si>
    <t>CLAUDIA VICTORIA CASTAÑO MARTINEZ</t>
  </si>
  <si>
    <t>KEVIN YESID MENDEZ CUELLO</t>
  </si>
  <si>
    <t>CLAUDIA ANDREA SAGRA TORRES</t>
  </si>
  <si>
    <t>CRISTY PAULINA ENSUNCHO CARABALLO</t>
  </si>
  <si>
    <t>RUBEN DARIO DIAZ ARANGO</t>
  </si>
  <si>
    <t>SERGIO ANDRES CALDERON GARZON</t>
  </si>
  <si>
    <t>ANGELA MILENA ARIZA ALTAMAR</t>
  </si>
  <si>
    <t>DERLY ESPERANZA FAJARDO RODRIGUEZ</t>
  </si>
  <si>
    <t>NUBIA  QUINTERO MARTINEZ</t>
  </si>
  <si>
    <t>JULIO CESAR MEJIA CAJICA</t>
  </si>
  <si>
    <t>CRISTIAN DAVID LONDOÑO RUEDA</t>
  </si>
  <si>
    <t>KEVIN MAURICIO LOZANO ARANDA</t>
  </si>
  <si>
    <t>DIEGO ANDRES PUERTAS NINO</t>
  </si>
  <si>
    <t>SOFIA CAROLINA CAÑON VALBUENA</t>
  </si>
  <si>
    <t>CLAUDIA PATRICIA ALVARADO PACHON</t>
  </si>
  <si>
    <t>GUILLERMO ALBERTO RAMIREZ DUQUE</t>
  </si>
  <si>
    <t>DIEGO  GONZALEZ SANCHEZ</t>
  </si>
  <si>
    <t>LAURA BANESSA LAVERDE ARANDA</t>
  </si>
  <si>
    <t>LUIS DANIEL MUÑOZ ARIAS</t>
  </si>
  <si>
    <t>SIGIFREDO  REYES RODRIGUEZ</t>
  </si>
  <si>
    <t>MIGUEL ANTONIO RAMIREZ MESA</t>
  </si>
  <si>
    <t>CATALINA TERESA BAHOQUEZ FERNANDEZ</t>
  </si>
  <si>
    <t>TALLER 301 S.A.S.</t>
  </si>
  <si>
    <t>CORPORACION ESTRATEGICA EN GESTION E INTEGRACION COLOMBIA</t>
  </si>
  <si>
    <t>IVAN RAMIRO MARTINEZ GUZMAN</t>
  </si>
  <si>
    <t>830092628-1</t>
  </si>
  <si>
    <t>CARS TURISMO LTDA.</t>
  </si>
  <si>
    <t>832003656-3</t>
  </si>
  <si>
    <t>CORPORACION NACIONAL PARA EL DESARROLLO SOSTENIBLE - CONADES</t>
  </si>
  <si>
    <t>VIVIANA ANDREA ZAMBRANO ECHEVERRIA</t>
  </si>
  <si>
    <t>900842339-9</t>
  </si>
  <si>
    <t>SERVICIOS INTEGRADOS DE CONSULTORIA S A S</t>
  </si>
  <si>
    <t>JOSE ALFONSO ORTEGA GONZALEZ</t>
  </si>
  <si>
    <t>830043979-0</t>
  </si>
  <si>
    <t>RECREACION DEPORTE Y SALUD LIMITADA</t>
  </si>
  <si>
    <t>CONSORCIO FE SANTA GBG</t>
  </si>
  <si>
    <t>CONSORCIO SANTA FE 05</t>
  </si>
  <si>
    <t>@NDIVISION S A S</t>
  </si>
  <si>
    <t>L&amp;Q REVISORES FISCALES AUDITORES EXTERNOS SAS</t>
  </si>
  <si>
    <t>BETHEL MARKETING Y PRODUCCION S A S</t>
  </si>
  <si>
    <t>SUBRED INTEGRADA DE SERVICIOS DE SALUD CENTRO ORIENTE ESE</t>
  </si>
  <si>
    <t>CORPORACIÓN PARA EL DESARROLLO HUMANO Y AMBIENTAL -CDHUA-</t>
  </si>
  <si>
    <t>CONSORCIO INTERDESAROLLO</t>
  </si>
  <si>
    <t>ZEA MAYZ ASOCIACION PARA EL DESARROLLO INTEGRAL DE LA CULTURA Y EL MEDIO AMBIENTE</t>
  </si>
  <si>
    <t>WILSON  AREVALO BENAVIDES</t>
  </si>
  <si>
    <t>UNION TEMPORAL SSE CAM 03 2018 FDLSF</t>
  </si>
  <si>
    <t>SEDANO GROUP S A S</t>
  </si>
  <si>
    <t>MARIO ALBERTO BERNAL PARRA</t>
  </si>
  <si>
    <t>LILIA FANNY GUEVARA PARRADO</t>
  </si>
  <si>
    <t>AGUAS DE BOGOTA S A ESP</t>
  </si>
  <si>
    <t>PROYECTAR INGENIERIA Y ARQUITECTURA S.A.S</t>
  </si>
  <si>
    <t>CONSTRUCTORA E INMOBILIARIA SANTA MARTA</t>
  </si>
  <si>
    <t>FORMARCHIVOS Y SUMINISTROS SAS</t>
  </si>
  <si>
    <t>FABRICA NACIONAL DE AUTOPARTES S.A. FANALCA S.A.</t>
  </si>
  <si>
    <t>INCOLMOTOS YAMAHA S A</t>
  </si>
  <si>
    <t>SOCIEDAD DE FABRICACION DE AUTOMOTORES S. A. SOFASA S. A.</t>
  </si>
  <si>
    <t>900532928-7</t>
  </si>
  <si>
    <t>901040640-3</t>
  </si>
  <si>
    <t>EDILES</t>
  </si>
  <si>
    <t>X</t>
  </si>
  <si>
    <t>Sentencia</t>
  </si>
  <si>
    <t>RECONOCER PAGO DE SENTENCIA  SEGÚN RESOLUCIÓN NO 000168 DE FECHA 27-07-2018.PAGO DEL INCIDENTE DE REGULACIÓN DE PERJUICIOS RECONOCIDOS DENTRO DEL PROCESO JUDICIAL NO. 2002-01529. SEGÚN SENTENCIA DEL 7 DE FEBRERO DE 2018 DEL TRIBUNAL ADMINISTRATIVO DE CUNDINAMARCA, SECCIÓN TERCERA. SUBSECCIÓN A. SENTENCIA POR VALOR DE $207.464.263.72. (TENIENDO EN CUENTA QUE EL SISTEMA PRESUPUESTAL PREDIS- NO ACEPTA CENTAVOS EN SUS REGISTROS EL VALOR SE APROXIMA AL PESO SIGUIENTE  $207.464.264.00.) DE ACUERDO A MEMORANDO RADICADO BAJO EL NÚMERO 2018-532-000-7703 DE FECHA AGOSTO 3  DE 2018  FIRMADO POR EL ALCALDE LOCAL</t>
  </si>
  <si>
    <t>LUIS RAMIRO ESCANDON HERNANDEZ</t>
  </si>
  <si>
    <t>Pago de los costos operativos que se causen en desarrollo del Convenio Marco de Aso-ciación No. 4002 de 2011 y sus modificaciones, celebrado entre la Alcaldía Local de Santa Fe, la Secretaría Distrital de Integración Social y la Caja de Compensación Fami-liar ¿ COMPENSAR dentro del Proyecto No. 1315 de la localidad de Santa Fe, que ga-rantiza la ejecución del convenio , De acuerdo a memorando radicado bajo el número 2018-532-000-2883 de fecha marzo 22 de 2018, firmado por el alcalde local</t>
  </si>
  <si>
    <t>PAGO DE LOS SUBSIDIOS CORRESPONDIENTES AL PROYECTO NO. 1315 SANTA FE POR UNA VEJEZ DIGNA, COMPONENTE: SUBSIDIO TIPO C. LOCALIDAD DE SANTA FE-. VIGENCIA 2018¿.,  DE ACUERDO A MEMORANDO RADICADO BAJO EL NÚMERO 2018-532-000-2943 DE FECHA  MARZO 23  DE 2018, FIRMADO POR EL ALCALDE LOCAL</t>
  </si>
  <si>
    <t>17-4-6060818</t>
  </si>
  <si>
    <t>17-12-6376682</t>
  </si>
  <si>
    <t>17-12-6377905</t>
  </si>
  <si>
    <t>17-12-6378187</t>
  </si>
  <si>
    <t>17-12-6378402</t>
  </si>
  <si>
    <t>17-12-6379110</t>
  </si>
  <si>
    <t>17-12-6380191</t>
  </si>
  <si>
    <t>ADQUISICION A TRAVES DE LA BOLSA MERCANTIL DE COLOMBIA SA, EL SERVICIO DE VIGILANCIA Y SEGURIDAD PRIVADA EN LOS PREDIOS Y CON LAS CODICIONES TECNICAS QUE DESIGNE EL FONDO DE DESARROLLO LOCAL</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</si>
  <si>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</si>
  <si>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CONTRATAR LOS SEGUROS QUE AMPAREN LOS INTERESES PATRIMONIALES ACTUALES Y FUTUROS. ASI COMO LOS BIENES DE PROPIEDAD DEL FONDO DE DESARROLLO LOCAL DE SANTA FE, QUE ESTEN BAJO SU RESPONSABILIDAD Y CUSTODIA Y AQUELLOS QUE SEAN ADQUIRIDOS PARA DESARROLLAR LAS FUNCIONES INHERENTES A SU ACTIVIDAD, ASI COMO LA EXPEDICION DE CUALQUIER OTRA POLIZA DE SEGUROS QUE REQUIERA LA ENTIDAD EN EL DESARROLLO DE SU ACTIVIDAD</t>
  </si>
  <si>
    <t>selección abreviada de menor cuantía</t>
  </si>
  <si>
    <t>Prestar el servicio de Outsourcing de equipos de impresión multifuncionales con sus respectivos suministros de acuerdo al anexo técnico adjunto</t>
  </si>
  <si>
    <t>Subasta inversa</t>
  </si>
  <si>
    <t>“Prestar el servicio de mantenimiento preventivo y correctivo con bolsa de repuestos al ascensor marca Schindler de propiedad del Fondo de Desarrollo Local Santa Fe”.</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</si>
  <si>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DE ACUERDO A MEMORANDO RADICADO BAJO EL NÚMERO 2017-532-00-12543 DE FECHA DICIEMBRE 01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</si>
  <si>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</si>
  <si>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805,000,867</t>
  </si>
  <si>
    <t>SEGURIDAD NUEVA ERA LTDA</t>
  </si>
  <si>
    <t>GARCIA &amp; MEJIA M I S EN C</t>
  </si>
  <si>
    <t>COPIERS MARKET EU</t>
  </si>
  <si>
    <t>ASCENSORES SCHINDLER DE COLOMBIA SAS</t>
  </si>
  <si>
    <t>CENTRO CAR 19 LIMITADA</t>
  </si>
  <si>
    <t>SERVIASEO S.A. SERVIASEO</t>
  </si>
  <si>
    <t>OXP</t>
  </si>
  <si>
    <t>Obligaciones por pagar</t>
  </si>
  <si>
    <t>901212136-1</t>
  </si>
  <si>
    <t>901218180-3</t>
  </si>
  <si>
    <t>901218056-8</t>
  </si>
  <si>
    <t>ADICIÓN NO. 1 Y PRORROGA NO. 1 DEL CPS 0492017 EL CUAL CONSISTE EN: PRESTAR SUS SERVICIOS PROFESIONALES DE ABOGADO(A) EN EL ÁREA DE GESTIÓN POLICIVA DE LA ALCALDÍA LOCAL DE SANTA FE PARA CONCEPTUAR, ANALIZAR Y TRAMITAR LAS DIFERENTES ACTUACIONES PROPIAS DE LA DEPENDENCIA,  DE ACUERDO A MEMORANDO RADICADO BAJO EL NÚMERO 2018-532-000-2293  DE FECHA MARZO 8   DE 2018, FIRMADO POR EL ALCALDE LOCAL,</t>
  </si>
  <si>
    <t>YULY ANDREA FERNANDEZ MONSALVE</t>
  </si>
  <si>
    <t>ADICION 1 PRORROGA 1 CIN 117 2017 - PRESTAR LOS SERVICIOS DE INTERVENTORIA TÉCNICA, ADMINISTRATIVA, FINANCIERA, CONTABLE, SOCIAL, JURÍDICA Y AMBIENTAL, AL CONTRATO QUE TIENEN COMO OBJETO ¿PRESTAR EL SERVICIO DE ACTIVIDADES DE SOCIALIZACIÓN DE LA LEY 1801 DE 2016 ¿CODIGO NACIONAL DE POLICIA Y CONVIVENCIA¿, EN EL MARCO DEL PROYECTO NO. 1323 ¿SANTA FE TERRITORIO SEGURO,  DE ACUERDO A MEMORANDO RADICADO BAJO EL NÚMERO 2018-532-000-3933    DE FECHA     ABRIL 19   DE 2018, FIRMADO POR EL ALCALDE LOCAL, SEGUN OFICIO 20185320004073 DEL 23-04-2018</t>
  </si>
  <si>
    <t>CORPORACION PARA EL MEJORAMIENTO DE LA CALIDAD DE VIDA DE LAS GENTES DE BOGOTA Y EL PAIS</t>
  </si>
  <si>
    <t>ADICIONAR EL CONTRATO DE OBRA PUBLICA COP -125-2017 QUE TIENE POR OBJETO: CONTRATAR A MONTO AGOTABLE LAS OBRAS Y ACTIVIDADES PARA LA CONSERVACION DE LA MALLA VIAL DE LA LOCALIDAD DE SANTA FE Y SU ESPACIO PUBLICO ASOCIADO, MODULO 2,  de acuerdo a memorando radicado bajo el número 2018-532-00-12493 de fecha Diciembre 7 de 2018 firmado por el alcalde local</t>
  </si>
  <si>
    <t>CONSORCIO UNO</t>
  </si>
  <si>
    <t>ADICION Y PRORROGA  UN MES - CO 1382017 -  RADICADO 20185310045692 JUSTIFIACION INTERVENTOR - OFICIO OB141-02 MAS SUSTENTACION TECNICA -  CONTRATAR A MONTO AGOTABLE LAS OBRAS DE REPARACIONES LOCATIVAS REQUERIDAS EN LOS SALONES COMUNALES DE LA LOCALIDAD DE SANTA FE ¿ ALCALDÍA LOCAL DE SANTA FE¿. DE ACUERDO A MEMORANDO RADICADO BAJO EL NÚMERO 2018-532-000-4793   DE FECHA  MAYO 11      DE 2018, FIRMADO POR EL ALCALDE LOCAL,</t>
  </si>
  <si>
    <t>HECTOR VICENTE RODRIGUEZ ROMERO</t>
  </si>
  <si>
    <t>ADCIION Y PRORROGA UN MES -CIN 1412017 - RADICADO 2018531-004567-2 OB14103 - JUSTIFICACION -  PRESTAR LOS SERVICIOS PROFESIONALES DE INTERVENTORIA TÉCNICA, ADMINISTRATIVA, FINANCIERA Y JURIDICA, AL CONTRATO QUE TIENE COMO OBJETO ¿CONTRATAR A MONTO AGOTABLE LAS OBRAS DE REPARACIONES LOCATIVAS REQUERIDAS EN LOS SALONES COMUNALES DE LA LOCALIDAD DE SANTA FE ¿ ALCALDÍA LOCAL DE SANTA FE¿. DE ACUERDO A MEMORANDO RADICADO BAJO EL NÚMERO 2018-532-000-4783 DE FECHA     MAYO 11   DE 2018, FIRMADO POR EL ALCALDE LOCAL,</t>
  </si>
  <si>
    <t>HECTOR MILCIADES GUERRA MONCALEANO</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</si>
  <si>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2018-532-0010983 de fecha  octubre  25  de 2018, firmado por el alcalde local</t>
  </si>
  <si>
    <t>1325</t>
  </si>
  <si>
    <t>FUNDACION PARA EL DESARROLLO ECONOMICO SOCIAL Y EMPRESARIAL</t>
  </si>
  <si>
    <t>ADICIÓN CONTRATO DE INTERVENTORÍA: CIN-146-2017, QUE TIENE POR OBJETO: REALIZAR LA INTERVENTORÍA TÉCNICA, ADMINISTRATIVA, LEGAL, FINANCIERA, SOCIAL, AMBIENTAL Y S&amp;SO, AL CONTRATO DE OBRA PÚBLICA DERIVADO DE LA LICITACION No. FDLSF-LP-008-2017 ,  DE ACUERDO A MEMORANDO RADICADO BAJO EL NÚMERO 2018-532-0010943  DE FECHA  OCTUBRE  24  DE 2018, FIRMADO POR EL ALCALDE LOCAL</t>
  </si>
  <si>
    <t>CONSORCIO INTERVENTORIA SANTAFE 2017</t>
  </si>
  <si>
    <t>concurso de meritos</t>
  </si>
  <si>
    <t>17-12-6474242</t>
  </si>
  <si>
    <t>17-13-7103521</t>
  </si>
  <si>
    <t>CO1.PCCNTR.228602</t>
  </si>
  <si>
    <t>CO1.PCCNTR.256149</t>
  </si>
  <si>
    <t>17-13-7374035</t>
  </si>
  <si>
    <t>CO1.PCCNTR.265375</t>
  </si>
  <si>
    <t>CO1.PCCNTR.265501</t>
  </si>
  <si>
    <t>OBLIGACIONES POR PAGAR A 31-12-2018</t>
  </si>
  <si>
    <t>OTROS PAGOS: SERVICIOS PÚBLICOS, SALUD EDILES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</si>
</sst>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 #,##0.00_);_(* \(#,##0.00\);_(* &quot;-&quot;??_);_(@_)"/>
    <numFmt numFmtId="165" formatCode="&quot;$&quot;\ #,##0.00"/>
    <numFmt numFmtId="166" formatCode="_(* #,##0_);_(* \(#,##0\);_(* &quot;-&quot;??_);_(@_)"/>
    <numFmt numFmtId="167" formatCode="0.0"/>
    <numFmt numFmtId="168" formatCode="d/mm/yy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b/>
      <sz val="10"/>
      <name val="Arial Narrow"/>
      <family val="2"/>
    </font>
    <font>
      <sz val="11"/>
      <name val="Arial Narrow"/>
      <family val="2"/>
    </font>
    <font>
      <u/>
      <sz val="11"/>
      <color theme="10"/>
      <name val="Calibri"/>
      <family val="2"/>
      <scheme val="minor"/>
    </font>
    <font>
      <sz val="10"/>
      <color rgb="FF000000"/>
      <name val="Arial"/>
      <family val="2"/>
    </font>
    <font>
      <sz val="11"/>
      <color indexed="8"/>
      <name val="Calibri"/>
      <family val="2"/>
    </font>
    <font>
      <b/>
      <sz val="18"/>
      <color rgb="FFFF0000"/>
      <name val="Calibri"/>
      <family val="2"/>
      <scheme val="minor"/>
    </font>
    <font>
      <sz val="9"/>
      <name val="Arial"/>
      <family val="2"/>
    </font>
    <font>
      <sz val="11"/>
      <color theme="1"/>
      <name val="Arial Narrow"/>
      <family val="2"/>
    </font>
    <font>
      <sz val="11"/>
      <name val="Calibri"/>
      <family val="2"/>
      <scheme val="minor"/>
    </font>
    <font>
      <sz val="10"/>
      <color theme="1"/>
      <name val="Arial Narrow"/>
      <family val="2"/>
    </font>
    <font>
      <sz val="9"/>
      <color theme="1"/>
      <name val="Arial Narrow"/>
      <family val="2"/>
    </font>
    <font>
      <b/>
      <sz val="10"/>
      <color theme="1"/>
      <name val="Times New Roman"/>
      <family val="1"/>
    </font>
    <font>
      <b/>
      <i/>
      <sz val="10"/>
      <color theme="1"/>
      <name val="Times New Roman"/>
      <family val="1"/>
    </font>
    <font>
      <sz val="10"/>
      <color theme="1"/>
      <name val="Times New Roman"/>
      <family val="1"/>
    </font>
    <font>
      <sz val="11"/>
      <color theme="1"/>
      <name val="Arial"/>
      <family val="2"/>
    </font>
    <font>
      <sz val="10"/>
      <name val="Arial"/>
      <family val="2"/>
    </font>
    <font>
      <b/>
      <sz val="10"/>
      <color rgb="FFFF0000"/>
      <name val="Arial Narrow"/>
      <family val="2"/>
    </font>
    <font>
      <b/>
      <sz val="11"/>
      <color rgb="FFFF0000"/>
      <name val="Calibri"/>
      <family val="2"/>
      <scheme val="minor"/>
    </font>
    <font>
      <b/>
      <sz val="10"/>
      <name val="Times New Roman"/>
      <family val="1"/>
    </font>
    <font>
      <sz val="10"/>
      <name val="Times New Roman"/>
      <family val="1"/>
    </font>
    <font>
      <b/>
      <sz val="8"/>
      <name val="Times New Roman"/>
      <family val="1"/>
    </font>
    <font>
      <u/>
      <sz val="11"/>
      <color theme="10"/>
      <name val="Times New Roman"/>
      <family val="1"/>
    </font>
    <font>
      <b/>
      <sz val="14"/>
      <name val="Times New Roman"/>
      <family val="1"/>
    </font>
    <font>
      <sz val="11"/>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theme="4"/>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7" fillId="0" borderId="0"/>
    <xf numFmtId="41" fontId="1" fillId="0" borderId="0" applyFont="0" applyFill="0" applyBorder="0" applyAlignment="0" applyProtection="0"/>
  </cellStyleXfs>
  <cellXfs count="180">
    <xf numFmtId="0" fontId="0" fillId="0" borderId="0" xfId="0"/>
    <xf numFmtId="0" fontId="10" fillId="0" borderId="0" xfId="0" applyFont="1" applyAlignment="1">
      <alignment vertical="center"/>
    </xf>
    <xf numFmtId="0" fontId="0" fillId="0" borderId="0" xfId="0" applyFill="1"/>
    <xf numFmtId="0" fontId="11" fillId="0" borderId="4" xfId="0" applyFont="1" applyFill="1" applyBorder="1"/>
    <xf numFmtId="0" fontId="11" fillId="0" borderId="4" xfId="0" applyFont="1" applyFill="1" applyBorder="1" applyAlignment="1">
      <alignment wrapText="1"/>
    </xf>
    <xf numFmtId="0" fontId="5" fillId="0" borderId="4" xfId="0" applyFont="1" applyFill="1" applyBorder="1"/>
    <xf numFmtId="0" fontId="12" fillId="0" borderId="0" xfId="0" applyFont="1" applyFill="1"/>
    <xf numFmtId="0" fontId="13" fillId="0" borderId="0" xfId="0" applyFont="1"/>
    <xf numFmtId="0" fontId="13" fillId="0" borderId="0" xfId="0" applyFont="1" applyAlignment="1">
      <alignment wrapText="1"/>
    </xf>
    <xf numFmtId="0" fontId="14" fillId="0" borderId="0" xfId="0" applyFont="1"/>
    <xf numFmtId="0" fontId="11" fillId="0" borderId="0" xfId="0" applyFont="1" applyAlignment="1">
      <alignment wrapText="1"/>
    </xf>
    <xf numFmtId="0" fontId="13" fillId="0" borderId="0" xfId="0" applyFont="1" applyAlignment="1">
      <alignment wrapText="1"/>
    </xf>
    <xf numFmtId="0" fontId="13" fillId="0" borderId="0" xfId="0" applyFont="1" applyAlignment="1"/>
    <xf numFmtId="0" fontId="13" fillId="0" borderId="0" xfId="0" applyFont="1" applyAlignment="1">
      <alignment horizontal="left"/>
    </xf>
    <xf numFmtId="0" fontId="14" fillId="0" borderId="0" xfId="0" applyFont="1" applyAlignment="1"/>
    <xf numFmtId="0" fontId="0" fillId="0" borderId="0" xfId="0" applyFont="1" applyBorder="1" applyAlignment="1" applyProtection="1">
      <alignment wrapText="1"/>
      <protection hidden="1"/>
    </xf>
    <xf numFmtId="167" fontId="0" fillId="0" borderId="0" xfId="0" applyNumberFormat="1" applyProtection="1">
      <protection hidden="1"/>
    </xf>
    <xf numFmtId="0" fontId="0" fillId="0" borderId="0" xfId="0" applyFont="1" applyFill="1" applyBorder="1" applyAlignment="1" applyProtection="1">
      <alignment wrapText="1"/>
      <protection hidden="1"/>
    </xf>
    <xf numFmtId="0" fontId="0" fillId="0" borderId="0" xfId="0" applyFill="1" applyBorder="1"/>
    <xf numFmtId="0" fontId="0" fillId="0" borderId="0" xfId="0" applyBorder="1"/>
    <xf numFmtId="0" fontId="11" fillId="0" borderId="0" xfId="0" applyFont="1" applyFill="1" applyBorder="1" applyAlignment="1">
      <alignment wrapText="1"/>
    </xf>
    <xf numFmtId="0" fontId="2" fillId="0" borderId="0" xfId="0" applyFont="1"/>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3" fontId="4"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5" fillId="0" borderId="0" xfId="0" applyFont="1" applyFill="1" applyAlignment="1" applyProtection="1">
      <alignment horizontal="center" vertical="center" wrapText="1"/>
      <protection locked="0"/>
    </xf>
    <xf numFmtId="166" fontId="0" fillId="0" borderId="0" xfId="0" applyNumberFormat="1" applyProtection="1">
      <protection locked="0"/>
    </xf>
    <xf numFmtId="0" fontId="0" fillId="0" borderId="0" xfId="0" applyProtection="1">
      <protection locked="0"/>
    </xf>
    <xf numFmtId="0" fontId="0" fillId="0" borderId="0" xfId="0" applyAlignment="1" applyProtection="1">
      <alignment wrapText="1"/>
      <protection locked="0"/>
    </xf>
    <xf numFmtId="0" fontId="17" fillId="0" borderId="0" xfId="0" applyFont="1"/>
    <xf numFmtId="0" fontId="17" fillId="0" borderId="33" xfId="0" applyFont="1" applyBorder="1" applyAlignment="1">
      <alignment horizontal="center" wrapText="1"/>
    </xf>
    <xf numFmtId="0" fontId="17" fillId="0" borderId="36" xfId="0" applyFont="1" applyBorder="1" applyAlignment="1">
      <alignment horizontal="justify" vertical="top" wrapText="1"/>
    </xf>
    <xf numFmtId="0" fontId="17" fillId="0" borderId="37" xfId="0" applyFont="1" applyBorder="1" applyAlignment="1">
      <alignment horizontal="justify" vertical="top" wrapText="1"/>
    </xf>
    <xf numFmtId="0" fontId="17" fillId="0" borderId="32" xfId="0" applyFont="1" applyBorder="1" applyAlignment="1">
      <alignment horizontal="center" wrapText="1"/>
    </xf>
    <xf numFmtId="0" fontId="17" fillId="0" borderId="3" xfId="0" applyFont="1" applyBorder="1" applyAlignment="1">
      <alignment horizontal="justify" vertical="top" wrapText="1"/>
    </xf>
    <xf numFmtId="0" fontId="19" fillId="0" borderId="15" xfId="0" applyFont="1" applyFill="1" applyBorder="1" applyAlignment="1">
      <alignment vertical="center"/>
    </xf>
    <xf numFmtId="0" fontId="18" fillId="0" borderId="0" xfId="0" applyFont="1" applyProtection="1">
      <protection hidden="1"/>
    </xf>
    <xf numFmtId="0" fontId="20" fillId="2" borderId="4" xfId="0" applyFont="1" applyFill="1" applyBorder="1" applyAlignment="1">
      <alignment vertical="center"/>
    </xf>
    <xf numFmtId="0" fontId="21" fillId="2" borderId="0" xfId="0" applyFont="1" applyFill="1"/>
    <xf numFmtId="0" fontId="21" fillId="2"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17" fillId="0" borderId="4" xfId="0" applyFont="1" applyBorder="1" applyAlignment="1">
      <alignment horizontal="justify" vertical="top" wrapText="1"/>
    </xf>
    <xf numFmtId="0" fontId="17" fillId="0" borderId="33" xfId="0" applyFont="1" applyBorder="1" applyAlignment="1">
      <alignment horizontal="center" vertical="center" wrapText="1"/>
    </xf>
    <xf numFmtId="0" fontId="23" fillId="0" borderId="0" xfId="0" applyFont="1" applyFill="1" applyAlignment="1" applyProtection="1">
      <alignment horizontal="justify" vertical="top" wrapText="1"/>
      <protection locked="0"/>
    </xf>
    <xf numFmtId="0" fontId="22" fillId="0" borderId="9" xfId="0" applyFont="1" applyFill="1" applyBorder="1" applyAlignment="1" applyProtection="1">
      <alignment horizontal="justify" vertical="top" wrapText="1"/>
    </xf>
    <xf numFmtId="3" fontId="22" fillId="0" borderId="0" xfId="0" applyNumberFormat="1" applyFont="1" applyFill="1" applyBorder="1" applyAlignment="1" applyProtection="1">
      <alignment horizontal="justify" vertical="top" wrapText="1"/>
      <protection locked="0"/>
    </xf>
    <xf numFmtId="165" fontId="22" fillId="0" borderId="0" xfId="0" applyNumberFormat="1" applyFont="1" applyFill="1" applyBorder="1" applyAlignment="1" applyProtection="1">
      <alignment horizontal="justify" vertical="top" wrapText="1"/>
      <protection locked="0"/>
    </xf>
    <xf numFmtId="0" fontId="22" fillId="0" borderId="7" xfId="0" applyFont="1" applyFill="1" applyBorder="1" applyAlignment="1" applyProtection="1">
      <alignment horizontal="justify" vertical="top" wrapText="1"/>
    </xf>
    <xf numFmtId="0" fontId="22" fillId="0" borderId="14" xfId="0" applyFont="1" applyFill="1" applyBorder="1" applyAlignment="1" applyProtection="1">
      <alignment horizontal="justify" vertical="top" wrapText="1"/>
    </xf>
    <xf numFmtId="0" fontId="17" fillId="0" borderId="37" xfId="0" applyFont="1" applyFill="1" applyBorder="1" applyAlignment="1">
      <alignment horizontal="justify" vertical="top" wrapText="1"/>
    </xf>
    <xf numFmtId="0" fontId="17" fillId="0" borderId="36" xfId="0" applyFont="1" applyFill="1" applyBorder="1" applyAlignment="1">
      <alignment horizontal="justify" vertical="top" wrapText="1"/>
    </xf>
    <xf numFmtId="0" fontId="17" fillId="0" borderId="4" xfId="0" applyFont="1" applyFill="1" applyBorder="1" applyAlignment="1">
      <alignment horizontal="justify" vertical="top" wrapText="1"/>
    </xf>
    <xf numFmtId="0" fontId="23" fillId="0" borderId="0" xfId="0" applyFont="1" applyFill="1" applyBorder="1" applyAlignment="1" applyProtection="1">
      <alignment horizontal="justify" vertical="top" wrapText="1"/>
      <protection locked="0"/>
    </xf>
    <xf numFmtId="0" fontId="3" fillId="4" borderId="0" xfId="0" applyFont="1" applyFill="1" applyAlignment="1" applyProtection="1">
      <alignment vertical="center"/>
      <protection locked="0"/>
    </xf>
    <xf numFmtId="10" fontId="24" fillId="0" borderId="43" xfId="0" applyNumberFormat="1" applyFont="1" applyFill="1" applyBorder="1" applyAlignment="1" applyProtection="1">
      <alignment vertical="center" textRotation="90" wrapText="1"/>
    </xf>
    <xf numFmtId="0" fontId="22" fillId="4" borderId="39" xfId="0" applyFont="1" applyFill="1" applyBorder="1" applyAlignment="1" applyProtection="1">
      <alignment horizontal="center" vertical="center"/>
    </xf>
    <xf numFmtId="0" fontId="22" fillId="4" borderId="39" xfId="0" applyFont="1" applyFill="1" applyBorder="1" applyAlignment="1" applyProtection="1">
      <alignment horizontal="center" vertical="center" wrapText="1"/>
    </xf>
    <xf numFmtId="3" fontId="22" fillId="4" borderId="39" xfId="0" applyNumberFormat="1" applyFont="1" applyFill="1" applyBorder="1" applyAlignment="1" applyProtection="1">
      <alignment horizontal="center" vertical="center"/>
    </xf>
    <xf numFmtId="3" fontId="22" fillId="4" borderId="39" xfId="0" applyNumberFormat="1" applyFont="1" applyFill="1" applyBorder="1" applyAlignment="1" applyProtection="1">
      <alignment horizontal="center" vertical="center" wrapText="1"/>
    </xf>
    <xf numFmtId="0" fontId="22" fillId="4" borderId="39" xfId="0" applyFont="1" applyFill="1" applyBorder="1" applyAlignment="1" applyProtection="1">
      <alignment vertical="center" textRotation="90" wrapText="1"/>
    </xf>
    <xf numFmtId="0" fontId="0" fillId="0" borderId="39" xfId="0" applyBorder="1" applyProtection="1">
      <protection locked="0"/>
    </xf>
    <xf numFmtId="0" fontId="0" fillId="0" borderId="39" xfId="0" applyBorder="1" applyAlignment="1" applyProtection="1">
      <alignment wrapText="1"/>
      <protection locked="0"/>
    </xf>
    <xf numFmtId="0" fontId="8" fillId="0" borderId="39" xfId="3" applyFont="1" applyFill="1" applyBorder="1" applyAlignment="1" applyProtection="1">
      <alignment wrapText="1"/>
      <protection locked="0"/>
    </xf>
    <xf numFmtId="0" fontId="0" fillId="0" borderId="39" xfId="0" applyNumberFormat="1" applyBorder="1" applyAlignment="1" applyProtection="1">
      <alignment wrapText="1"/>
      <protection locked="0"/>
    </xf>
    <xf numFmtId="3" fontId="8" fillId="0" borderId="39" xfId="1" applyNumberFormat="1" applyFont="1" applyFill="1" applyBorder="1" applyAlignment="1" applyProtection="1">
      <alignment horizontal="right" wrapText="1"/>
      <protection locked="0"/>
    </xf>
    <xf numFmtId="166" fontId="8" fillId="0" borderId="39" xfId="1" applyNumberFormat="1" applyFont="1" applyFill="1" applyBorder="1" applyAlignment="1" applyProtection="1">
      <alignment horizontal="left" wrapText="1"/>
      <protection locked="0"/>
    </xf>
    <xf numFmtId="0" fontId="4" fillId="0" borderId="39" xfId="0" applyFont="1" applyFill="1" applyBorder="1" applyAlignment="1" applyProtection="1">
      <alignment vertical="center" textRotation="90" wrapText="1"/>
      <protection locked="0"/>
    </xf>
    <xf numFmtId="10" fontId="0" fillId="0" borderId="39" xfId="0" applyNumberFormat="1" applyBorder="1" applyProtection="1">
      <protection locked="0"/>
    </xf>
    <xf numFmtId="0" fontId="3" fillId="0" borderId="39" xfId="0" applyFont="1" applyFill="1" applyBorder="1" applyAlignment="1" applyProtection="1">
      <alignment vertical="center"/>
      <protection locked="0"/>
    </xf>
    <xf numFmtId="3" fontId="4" fillId="0" borderId="0" xfId="0" applyNumberFormat="1" applyFont="1" applyFill="1" applyAlignment="1" applyProtection="1">
      <alignment horizontal="center" vertical="center"/>
      <protection locked="0"/>
    </xf>
    <xf numFmtId="3" fontId="22" fillId="0" borderId="0" xfId="0" applyNumberFormat="1" applyFont="1" applyFill="1" applyBorder="1" applyAlignment="1" applyProtection="1">
      <alignment horizontal="center" vertical="center" wrapText="1"/>
      <protection locked="0"/>
    </xf>
    <xf numFmtId="164" fontId="8" fillId="0" borderId="39" xfId="1" applyNumberFormat="1" applyFont="1" applyFill="1" applyBorder="1" applyAlignment="1" applyProtection="1">
      <alignment horizontal="center" vertical="center" wrapText="1"/>
      <protection locked="0"/>
    </xf>
    <xf numFmtId="0" fontId="0" fillId="0" borderId="39"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9" xfId="0"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wrapText="1"/>
      <protection locked="0"/>
    </xf>
    <xf numFmtId="49" fontId="0" fillId="0" borderId="39" xfId="0" applyNumberFormat="1" applyBorder="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8" fillId="0" borderId="39" xfId="3" applyFont="1" applyFill="1" applyBorder="1" applyAlignment="1" applyProtection="1">
      <alignment horizontal="center" vertical="center" wrapText="1"/>
      <protection locked="0"/>
    </xf>
    <xf numFmtId="0" fontId="0" fillId="0" borderId="39"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39" xfId="0" applyBorder="1" applyAlignment="1" applyProtection="1">
      <alignment vertical="center"/>
      <protection locked="0"/>
    </xf>
    <xf numFmtId="0" fontId="0" fillId="0" borderId="39" xfId="0" applyBorder="1" applyAlignment="1" applyProtection="1">
      <alignment vertical="center" wrapText="1"/>
      <protection locked="0"/>
    </xf>
    <xf numFmtId="0" fontId="2" fillId="0" borderId="39" xfId="0" applyFont="1" applyBorder="1" applyAlignment="1" applyProtection="1">
      <alignment vertical="center"/>
      <protection locked="0"/>
    </xf>
    <xf numFmtId="0" fontId="0" fillId="0" borderId="0" xfId="0" applyAlignment="1" applyProtection="1">
      <alignment vertical="center"/>
      <protection locked="0"/>
    </xf>
    <xf numFmtId="0" fontId="22" fillId="4" borderId="39" xfId="0" applyFont="1" applyFill="1" applyBorder="1" applyAlignment="1" applyProtection="1">
      <alignment vertical="center"/>
    </xf>
    <xf numFmtId="0" fontId="22" fillId="4" borderId="39" xfId="0" applyFont="1" applyFill="1" applyBorder="1" applyAlignment="1" applyProtection="1">
      <alignment vertical="center" wrapText="1"/>
    </xf>
    <xf numFmtId="0" fontId="22" fillId="0" borderId="10" xfId="0" applyFont="1" applyFill="1" applyBorder="1" applyAlignment="1" applyProtection="1">
      <alignment horizontal="justify" vertical="center" wrapText="1"/>
      <protection locked="0"/>
    </xf>
    <xf numFmtId="165" fontId="22" fillId="0" borderId="11" xfId="0" applyNumberFormat="1" applyFont="1" applyFill="1" applyBorder="1" applyAlignment="1" applyProtection="1">
      <alignment horizontal="justify" vertical="center" wrapText="1"/>
      <protection locked="0"/>
    </xf>
    <xf numFmtId="165" fontId="22" fillId="0" borderId="13" xfId="0" applyNumberFormat="1" applyFont="1" applyFill="1" applyBorder="1" applyAlignment="1" applyProtection="1">
      <alignment horizontal="justify" vertical="center" wrapText="1"/>
      <protection locked="0"/>
    </xf>
    <xf numFmtId="0" fontId="22" fillId="0" borderId="12" xfId="0" applyFont="1" applyFill="1" applyBorder="1" applyAlignment="1" applyProtection="1">
      <alignment horizontal="justify" vertical="center" wrapText="1"/>
      <protection locked="0"/>
    </xf>
    <xf numFmtId="0" fontId="23" fillId="0" borderId="0" xfId="0" applyFont="1" applyFill="1" applyAlignment="1" applyProtection="1">
      <alignment horizontal="justify" vertical="center" wrapText="1"/>
      <protection locked="0"/>
    </xf>
    <xf numFmtId="0" fontId="8" fillId="0" borderId="39" xfId="3" applyFont="1" applyFill="1" applyBorder="1" applyAlignment="1" applyProtection="1">
      <alignment horizontal="justify" vertical="center" wrapText="1"/>
      <protection locked="0"/>
    </xf>
    <xf numFmtId="0" fontId="0" fillId="0" borderId="39" xfId="0" applyBorder="1" applyAlignment="1" applyProtection="1">
      <alignment horizontal="justify" vertical="center" wrapText="1"/>
      <protection locked="0"/>
    </xf>
    <xf numFmtId="3" fontId="22" fillId="0" borderId="0" xfId="0" applyNumberFormat="1" applyFont="1" applyFill="1" applyBorder="1" applyAlignment="1" applyProtection="1">
      <alignment horizontal="justify" vertical="center" wrapText="1"/>
      <protection locked="0"/>
    </xf>
    <xf numFmtId="166" fontId="8" fillId="0" borderId="39" xfId="1" applyNumberFormat="1" applyFont="1" applyFill="1" applyBorder="1" applyAlignment="1" applyProtection="1">
      <alignment horizontal="left" vertical="center" wrapText="1"/>
      <protection locked="0"/>
    </xf>
    <xf numFmtId="0" fontId="22" fillId="0" borderId="9" xfId="0" applyFont="1" applyFill="1" applyBorder="1" applyAlignment="1" applyProtection="1">
      <alignment horizontal="justify" vertical="center" wrapText="1"/>
    </xf>
    <xf numFmtId="0" fontId="24" fillId="0" borderId="7" xfId="0" applyFont="1" applyFill="1" applyBorder="1" applyAlignment="1" applyProtection="1">
      <alignment horizontal="justify" vertical="center" wrapText="1"/>
    </xf>
    <xf numFmtId="0" fontId="22" fillId="0" borderId="7" xfId="0" applyFont="1" applyFill="1" applyBorder="1" applyAlignment="1" applyProtection="1">
      <alignment horizontal="justify" vertical="center" wrapText="1"/>
    </xf>
    <xf numFmtId="0" fontId="22" fillId="0" borderId="8" xfId="0" applyFont="1" applyFill="1" applyBorder="1" applyAlignment="1" applyProtection="1">
      <alignment horizontal="justify" vertical="center" wrapText="1"/>
    </xf>
    <xf numFmtId="14" fontId="0" fillId="0" borderId="39" xfId="0" applyNumberFormat="1" applyBorder="1" applyAlignment="1" applyProtection="1">
      <alignment vertical="center"/>
      <protection locked="0"/>
    </xf>
    <xf numFmtId="168" fontId="0" fillId="0" borderId="39" xfId="0" applyNumberFormat="1" applyBorder="1" applyAlignment="1" applyProtection="1">
      <alignment vertical="center"/>
      <protection locked="0"/>
    </xf>
    <xf numFmtId="167" fontId="0" fillId="0" borderId="39" xfId="0" applyNumberFormat="1" applyBorder="1" applyAlignment="1" applyProtection="1">
      <alignment vertical="center"/>
      <protection locked="0"/>
    </xf>
    <xf numFmtId="4" fontId="0" fillId="0" borderId="39" xfId="0" applyNumberFormat="1" applyBorder="1" applyAlignment="1" applyProtection="1">
      <alignment vertical="center"/>
      <protection locked="0"/>
    </xf>
    <xf numFmtId="166" fontId="9" fillId="2" borderId="0" xfId="1" applyNumberFormat="1" applyFont="1" applyFill="1" applyAlignment="1" applyProtection="1">
      <alignment vertical="center"/>
      <protection locked="0"/>
    </xf>
    <xf numFmtId="166" fontId="8" fillId="0" borderId="39" xfId="1" applyNumberFormat="1" applyFont="1" applyFill="1" applyBorder="1" applyAlignment="1" applyProtection="1">
      <alignment horizontal="center" vertical="center" wrapText="1"/>
      <protection locked="0"/>
    </xf>
    <xf numFmtId="0" fontId="0" fillId="4" borderId="39" xfId="0" applyFill="1" applyBorder="1" applyAlignment="1" applyProtection="1">
      <alignment vertical="center"/>
      <protection locked="0"/>
    </xf>
    <xf numFmtId="0" fontId="0" fillId="0" borderId="39" xfId="0" applyBorder="1" applyAlignment="1" applyProtection="1">
      <alignment horizontal="left" vertical="center" wrapText="1"/>
      <protection locked="0"/>
    </xf>
    <xf numFmtId="3" fontId="0" fillId="0" borderId="39" xfId="0" applyNumberFormat="1" applyBorder="1" applyAlignment="1" applyProtection="1">
      <alignment horizontal="left" vertical="center"/>
      <protection locked="0"/>
    </xf>
    <xf numFmtId="0" fontId="0" fillId="0" borderId="39" xfId="0" applyFill="1" applyBorder="1" applyProtection="1">
      <protection locked="0"/>
    </xf>
    <xf numFmtId="0" fontId="0" fillId="0" borderId="0" xfId="0" applyBorder="1" applyAlignment="1" applyProtection="1">
      <alignment vertical="center"/>
      <protection locked="0"/>
    </xf>
    <xf numFmtId="3" fontId="0" fillId="0" borderId="39" xfId="0" applyNumberFormat="1" applyBorder="1" applyProtection="1">
      <protection locked="0"/>
    </xf>
    <xf numFmtId="41" fontId="22" fillId="0" borderId="17" xfId="4"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top" wrapText="1"/>
      <protection locked="0"/>
    </xf>
    <xf numFmtId="0" fontId="22" fillId="0" borderId="30" xfId="0" applyFont="1" applyFill="1" applyBorder="1" applyAlignment="1" applyProtection="1">
      <alignment vertical="center" wrapText="1"/>
    </xf>
    <xf numFmtId="0" fontId="22" fillId="0" borderId="19" xfId="0" applyFont="1" applyFill="1" applyBorder="1" applyAlignment="1" applyProtection="1">
      <alignment vertical="center" wrapText="1"/>
    </xf>
    <xf numFmtId="0" fontId="22" fillId="0" borderId="20" xfId="0" applyFont="1" applyFill="1" applyBorder="1" applyAlignment="1" applyProtection="1">
      <alignment vertical="center" wrapText="1"/>
    </xf>
    <xf numFmtId="0" fontId="22" fillId="0" borderId="5" xfId="0" applyFont="1" applyFill="1" applyBorder="1" applyAlignment="1" applyProtection="1">
      <alignment horizontal="justify" vertical="top" wrapText="1"/>
      <protection locked="0"/>
    </xf>
    <xf numFmtId="0" fontId="22" fillId="0" borderId="6" xfId="0" applyFont="1" applyFill="1" applyBorder="1" applyAlignment="1" applyProtection="1">
      <alignment horizontal="justify" vertical="top" wrapText="1"/>
      <protection locked="0"/>
    </xf>
    <xf numFmtId="0" fontId="22" fillId="0" borderId="0"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xf>
    <xf numFmtId="0" fontId="22" fillId="0" borderId="2" xfId="0" applyFont="1" applyFill="1" applyBorder="1" applyAlignment="1" applyProtection="1">
      <alignment horizontal="justify" vertical="top" wrapText="1"/>
    </xf>
    <xf numFmtId="0" fontId="22" fillId="0" borderId="3" xfId="0" applyFont="1" applyFill="1" applyBorder="1" applyAlignment="1" applyProtection="1">
      <alignment horizontal="justify" vertical="top" wrapText="1"/>
    </xf>
    <xf numFmtId="0" fontId="22" fillId="0" borderId="31" xfId="0" applyFont="1" applyFill="1" applyBorder="1" applyAlignment="1" applyProtection="1">
      <alignment vertical="center" wrapText="1"/>
    </xf>
    <xf numFmtId="0" fontId="22" fillId="0" borderId="18" xfId="0" applyFont="1" applyFill="1" applyBorder="1" applyAlignment="1" applyProtection="1">
      <alignment vertical="center" wrapText="1"/>
    </xf>
    <xf numFmtId="0" fontId="22" fillId="0" borderId="17" xfId="0" applyFont="1" applyFill="1" applyBorder="1" applyAlignment="1" applyProtection="1">
      <alignment vertical="center" wrapText="1"/>
    </xf>
    <xf numFmtId="165" fontId="22" fillId="0" borderId="16" xfId="0" applyNumberFormat="1" applyFont="1" applyFill="1" applyBorder="1" applyAlignment="1" applyProtection="1">
      <alignment horizontal="justify" vertical="top" wrapText="1"/>
      <protection locked="0"/>
    </xf>
    <xf numFmtId="165" fontId="22" fillId="0" borderId="28" xfId="0" applyNumberFormat="1" applyFont="1" applyFill="1" applyBorder="1" applyAlignment="1" applyProtection="1">
      <alignment horizontal="justify" vertical="top" wrapText="1"/>
      <protection locked="0"/>
    </xf>
    <xf numFmtId="0" fontId="22" fillId="0" borderId="2" xfId="0" applyFont="1" applyFill="1" applyBorder="1" applyAlignment="1" applyProtection="1">
      <alignment horizontal="justify" vertical="top" wrapText="1"/>
      <protection locked="0"/>
    </xf>
    <xf numFmtId="0" fontId="22" fillId="0" borderId="27" xfId="0" applyFont="1" applyFill="1" applyBorder="1" applyAlignment="1" applyProtection="1">
      <alignment vertical="center" wrapText="1"/>
    </xf>
    <xf numFmtId="0" fontId="22" fillId="0" borderId="23" xfId="0" applyFont="1" applyFill="1" applyBorder="1" applyAlignment="1" applyProtection="1">
      <alignment vertical="center" wrapText="1"/>
    </xf>
    <xf numFmtId="0" fontId="22" fillId="0" borderId="21" xfId="0" applyFont="1" applyFill="1" applyBorder="1" applyAlignment="1" applyProtection="1">
      <alignment vertical="center" wrapText="1"/>
    </xf>
    <xf numFmtId="165" fontId="22" fillId="0" borderId="22" xfId="0" applyNumberFormat="1" applyFont="1" applyFill="1" applyBorder="1" applyAlignment="1" applyProtection="1">
      <alignment horizontal="justify" vertical="top" wrapText="1"/>
      <protection locked="0"/>
    </xf>
    <xf numFmtId="165" fontId="22" fillId="0" borderId="24" xfId="0" applyNumberFormat="1" applyFont="1" applyFill="1" applyBorder="1" applyAlignment="1" applyProtection="1">
      <alignment horizontal="justify" vertical="top" wrapText="1"/>
      <protection locked="0"/>
    </xf>
    <xf numFmtId="0" fontId="22" fillId="2" borderId="5" xfId="0" applyFont="1" applyFill="1" applyBorder="1" applyAlignment="1" applyProtection="1">
      <alignment horizontal="justify" vertical="top" wrapText="1"/>
      <protection locked="0"/>
    </xf>
    <xf numFmtId="0" fontId="22" fillId="2" borderId="19" xfId="0" applyFont="1" applyFill="1" applyBorder="1" applyAlignment="1" applyProtection="1">
      <alignment horizontal="justify" vertical="top" wrapText="1"/>
      <protection locked="0"/>
    </xf>
    <xf numFmtId="0" fontId="22" fillId="2" borderId="6" xfId="0" applyFont="1" applyFill="1" applyBorder="1" applyAlignment="1" applyProtection="1">
      <alignment horizontal="justify" vertical="top" wrapText="1"/>
      <protection locked="0"/>
    </xf>
    <xf numFmtId="0" fontId="23" fillId="0" borderId="0" xfId="0" applyFont="1" applyFill="1" applyBorder="1" applyAlignment="1" applyProtection="1">
      <alignment horizontal="justify" vertical="top" wrapText="1"/>
      <protection locked="0"/>
    </xf>
    <xf numFmtId="0" fontId="22" fillId="2" borderId="16" xfId="0" applyFont="1" applyFill="1" applyBorder="1" applyAlignment="1" applyProtection="1">
      <alignment horizontal="justify" vertical="top" wrapText="1"/>
      <protection locked="0"/>
    </xf>
    <xf numFmtId="0" fontId="22" fillId="2" borderId="18" xfId="0" applyFont="1" applyFill="1" applyBorder="1" applyAlignment="1" applyProtection="1">
      <alignment horizontal="justify" vertical="top" wrapText="1"/>
      <protection locked="0"/>
    </xf>
    <xf numFmtId="0" fontId="22" fillId="2" borderId="28" xfId="0" applyFont="1" applyFill="1" applyBorder="1" applyAlignment="1" applyProtection="1">
      <alignment horizontal="justify" vertical="top" wrapText="1"/>
      <protection locked="0"/>
    </xf>
    <xf numFmtId="0" fontId="22" fillId="0" borderId="29" xfId="0" applyFont="1" applyFill="1" applyBorder="1" applyAlignment="1" applyProtection="1">
      <alignment horizontal="justify" vertical="top" wrapText="1"/>
      <protection locked="0"/>
    </xf>
    <xf numFmtId="0" fontId="22" fillId="0" borderId="26" xfId="0" applyFont="1" applyFill="1" applyBorder="1" applyAlignment="1" applyProtection="1">
      <alignment horizontal="justify" vertical="top" wrapText="1"/>
      <protection locked="0"/>
    </xf>
    <xf numFmtId="0" fontId="22" fillId="0" borderId="25" xfId="0" applyFont="1" applyFill="1" applyBorder="1" applyAlignment="1" applyProtection="1">
      <alignment horizontal="justify" vertical="top" wrapText="1"/>
      <protection locked="0"/>
    </xf>
    <xf numFmtId="0" fontId="25" fillId="2" borderId="22" xfId="2" applyFont="1" applyFill="1" applyBorder="1" applyAlignment="1" applyProtection="1">
      <alignment horizontal="justify" vertical="top" wrapText="1"/>
      <protection locked="0"/>
    </xf>
    <xf numFmtId="0" fontId="25" fillId="2" borderId="23" xfId="2" applyFont="1" applyFill="1" applyBorder="1" applyAlignment="1" applyProtection="1">
      <alignment horizontal="justify" vertical="top" wrapText="1"/>
      <protection locked="0"/>
    </xf>
    <xf numFmtId="0" fontId="25" fillId="2" borderId="24" xfId="2" applyFont="1" applyFill="1" applyBorder="1" applyAlignment="1" applyProtection="1">
      <alignment horizontal="justify" vertical="top" wrapText="1"/>
      <protection locked="0"/>
    </xf>
    <xf numFmtId="0" fontId="22" fillId="0" borderId="38"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wrapText="1"/>
    </xf>
    <xf numFmtId="0" fontId="22" fillId="0" borderId="41" xfId="0" applyFont="1" applyFill="1" applyBorder="1" applyAlignment="1" applyProtection="1">
      <alignment horizontal="center" vertical="center" wrapText="1"/>
    </xf>
    <xf numFmtId="0" fontId="22" fillId="0" borderId="42" xfId="0" applyFont="1" applyFill="1" applyBorder="1" applyAlignment="1" applyProtection="1">
      <alignment horizontal="center" vertical="center" wrapText="1"/>
    </xf>
    <xf numFmtId="0" fontId="22" fillId="4" borderId="39" xfId="0" applyFont="1" applyFill="1" applyBorder="1" applyAlignment="1" applyProtection="1">
      <alignment horizontal="center" vertical="center"/>
    </xf>
    <xf numFmtId="0" fontId="22" fillId="4" borderId="39" xfId="0" applyFont="1" applyFill="1" applyBorder="1" applyAlignment="1" applyProtection="1">
      <alignment horizontal="center" vertical="center" wrapText="1"/>
    </xf>
    <xf numFmtId="0" fontId="22" fillId="4" borderId="39" xfId="0" applyFont="1" applyFill="1" applyBorder="1" applyAlignment="1" applyProtection="1">
      <alignment vertical="center" wrapText="1"/>
    </xf>
    <xf numFmtId="3" fontId="22" fillId="4" borderId="39" xfId="0" applyNumberFormat="1" applyFont="1" applyFill="1" applyBorder="1" applyAlignment="1" applyProtection="1">
      <alignment horizontal="center" vertical="center" wrapText="1"/>
    </xf>
    <xf numFmtId="0" fontId="22" fillId="4" borderId="39" xfId="0" applyFont="1" applyFill="1" applyBorder="1" applyAlignment="1" applyProtection="1">
      <alignment horizontal="center" vertical="center" textRotation="90" wrapText="1"/>
    </xf>
    <xf numFmtId="0" fontId="17" fillId="0" borderId="4" xfId="0" applyFont="1" applyBorder="1" applyAlignment="1">
      <alignment horizontal="justify" vertical="top"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wrapText="1"/>
    </xf>
    <xf numFmtId="0" fontId="17" fillId="0" borderId="34" xfId="0" applyFont="1" applyBorder="1" applyAlignment="1">
      <alignment horizontal="center" wrapText="1"/>
    </xf>
    <xf numFmtId="0" fontId="17" fillId="0" borderId="33" xfId="0" applyFont="1" applyBorder="1" applyAlignment="1">
      <alignment horizontal="center" wrapText="1"/>
    </xf>
    <xf numFmtId="0" fontId="17" fillId="0" borderId="35" xfId="0" applyFont="1" applyBorder="1" applyAlignment="1">
      <alignment horizontal="justify" vertical="top" wrapText="1"/>
    </xf>
    <xf numFmtId="0" fontId="17" fillId="0" borderId="34" xfId="0" applyFont="1" applyBorder="1" applyAlignment="1">
      <alignment horizontal="justify" vertical="top" wrapText="1"/>
    </xf>
    <xf numFmtId="0" fontId="17" fillId="0" borderId="33" xfId="0" applyFont="1" applyBorder="1" applyAlignment="1">
      <alignment horizontal="justify" vertical="top" wrapText="1"/>
    </xf>
    <xf numFmtId="0" fontId="16" fillId="3" borderId="1" xfId="0" applyFont="1" applyFill="1" applyBorder="1" applyAlignment="1">
      <alignment horizontal="center" vertical="top" wrapText="1"/>
    </xf>
    <xf numFmtId="0" fontId="16" fillId="3" borderId="2" xfId="0" applyFont="1" applyFill="1" applyBorder="1" applyAlignment="1">
      <alignment horizontal="center" vertical="top" wrapText="1"/>
    </xf>
    <xf numFmtId="0" fontId="16" fillId="3" borderId="3" xfId="0" applyFont="1" applyFill="1" applyBorder="1" applyAlignment="1">
      <alignment horizontal="center" vertical="top" wrapText="1"/>
    </xf>
    <xf numFmtId="0" fontId="17" fillId="0" borderId="33" xfId="0" applyFont="1" applyBorder="1" applyAlignment="1">
      <alignment horizontal="center" vertical="center" wrapText="1"/>
    </xf>
    <xf numFmtId="0" fontId="17" fillId="0" borderId="38" xfId="0" applyFont="1" applyBorder="1" applyAlignment="1">
      <alignment horizontal="center" vertical="center" wrapText="1"/>
    </xf>
    <xf numFmtId="0" fontId="15" fillId="0" borderId="0" xfId="0" applyFont="1" applyAlignment="1">
      <alignment horizontal="center" vertical="top"/>
    </xf>
    <xf numFmtId="0" fontId="16" fillId="3" borderId="29" xfId="0" applyFont="1" applyFill="1" applyBorder="1" applyAlignment="1">
      <alignment horizontal="center" vertical="top" wrapText="1"/>
    </xf>
    <xf numFmtId="0" fontId="16" fillId="3" borderId="0" xfId="0" applyFont="1" applyFill="1" applyBorder="1" applyAlignment="1">
      <alignment horizontal="center" vertical="top" wrapText="1"/>
    </xf>
  </cellXfs>
  <cellStyles count="5">
    <cellStyle name="Hipervínculo" xfId="2" builtinId="8"/>
    <cellStyle name="Millares" xfId="1" builtinId="3"/>
    <cellStyle name="Millares [0]" xfId="4" builtinId="6"/>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xdr:colOff>
          <xdr:row>211</xdr:row>
          <xdr:rowOff>85725</xdr:rowOff>
        </xdr:from>
        <xdr:to>
          <xdr:col>3</xdr:col>
          <xdr:colOff>390525</xdr:colOff>
          <xdr:row>214</xdr:row>
          <xdr:rowOff>38100</xdr:rowOff>
        </xdr:to>
        <xdr:sp macro="" textlink="">
          <xdr:nvSpPr>
            <xdr:cNvPr id="5121" name="Botón 4"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Insertar</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7"/>
  <sheetViews>
    <sheetView tabSelected="1" topLeftCell="A11" zoomScale="91" zoomScaleNormal="91" workbookViewId="0">
      <pane xSplit="3" ySplit="3" topLeftCell="D14" activePane="bottomRight" state="frozen"/>
      <selection activeCell="A11" sqref="A11"/>
      <selection pane="topRight" activeCell="D11" sqref="D11"/>
      <selection pane="bottomLeft" activeCell="A14" sqref="A14"/>
      <selection pane="bottomRight" activeCell="F14" sqref="F14"/>
    </sheetView>
  </sheetViews>
  <sheetFormatPr baseColWidth="10" defaultRowHeight="15" x14ac:dyDescent="0.25"/>
  <cols>
    <col min="1" max="1" width="6.7109375" style="89" customWidth="1"/>
    <col min="2" max="2" width="6" style="89" customWidth="1"/>
    <col min="3" max="3" width="12.85546875" style="89" customWidth="1"/>
    <col min="4" max="4" width="7.42578125" style="89" customWidth="1"/>
    <col min="5" max="5" width="30.85546875" style="89" customWidth="1"/>
    <col min="6" max="6" width="12.28515625" style="29" customWidth="1"/>
    <col min="7" max="7" width="20" style="29" customWidth="1"/>
    <col min="8" max="8" width="34.5703125" style="29" customWidth="1"/>
    <col min="9" max="9" width="13" style="85" customWidth="1"/>
    <col min="10" max="10" width="7.5703125" style="75" customWidth="1"/>
    <col min="11" max="11" width="23.140625" style="28" customWidth="1"/>
    <col min="12" max="12" width="8.140625" style="75" customWidth="1"/>
    <col min="13" max="13" width="15.28515625" style="28" customWidth="1"/>
    <col min="14" max="14" width="27.7109375" style="89" customWidth="1"/>
    <col min="15" max="15" width="14.5703125" style="75" customWidth="1"/>
    <col min="16" max="16" width="10.7109375" style="28" customWidth="1"/>
    <col min="17" max="17" width="15.85546875" style="28" customWidth="1"/>
    <col min="18" max="18" width="9.28515625" style="89" customWidth="1"/>
    <col min="19" max="19" width="16.42578125" style="89" customWidth="1"/>
    <col min="20" max="20" width="16.5703125" style="89" customWidth="1"/>
    <col min="21" max="21" width="15.42578125" style="89" customWidth="1"/>
    <col min="22" max="22" width="13.28515625" style="89" customWidth="1"/>
    <col min="23" max="23" width="12.42578125" style="89" customWidth="1"/>
    <col min="24" max="24" width="13.5703125" style="89" customWidth="1"/>
    <col min="25" max="25" width="8.42578125" style="89" customWidth="1"/>
    <col min="26" max="26" width="8.140625" style="89" customWidth="1"/>
    <col min="27" max="31" width="4.28515625" style="28" customWidth="1"/>
    <col min="32" max="32" width="10.42578125" style="28" customWidth="1"/>
    <col min="33" max="33" width="21.42578125" style="28" customWidth="1"/>
    <col min="34" max="34" width="17.28515625" style="28" bestFit="1" customWidth="1"/>
    <col min="35" max="35" width="32.85546875" style="28" customWidth="1"/>
    <col min="36" max="36" width="45.7109375" style="28" customWidth="1"/>
    <col min="37" max="37" width="35.140625" style="28" customWidth="1"/>
    <col min="38" max="38" width="23.42578125" style="28" customWidth="1"/>
    <col min="39" max="259" width="11.42578125" style="28"/>
    <col min="260" max="260" width="4.140625" style="28" customWidth="1"/>
    <col min="261" max="261" width="8" style="28" customWidth="1"/>
    <col min="262" max="262" width="10.7109375" style="28" customWidth="1"/>
    <col min="263" max="263" width="8.140625" style="28" customWidth="1"/>
    <col min="264" max="269" width="8.42578125" style="28" customWidth="1"/>
    <col min="270" max="270" width="9.42578125" style="28" customWidth="1"/>
    <col min="271" max="271" width="71.42578125" style="28" customWidth="1"/>
    <col min="272" max="273" width="8.85546875" style="28" customWidth="1"/>
    <col min="274" max="274" width="30.7109375" style="28" customWidth="1"/>
    <col min="275" max="275" width="12.7109375" style="28" customWidth="1"/>
    <col min="276" max="276" width="11.85546875" style="28" customWidth="1"/>
    <col min="277" max="277" width="11" style="28" bestFit="1" customWidth="1"/>
    <col min="278" max="278" width="12.7109375" style="28" bestFit="1" customWidth="1"/>
    <col min="279" max="280" width="5.7109375" style="28" customWidth="1"/>
    <col min="281" max="282" width="10.7109375" style="28" customWidth="1"/>
    <col min="283" max="283" width="6.140625" style="28" customWidth="1"/>
    <col min="284" max="284" width="8.140625" style="28" customWidth="1"/>
    <col min="285" max="287" width="4.28515625" style="28" customWidth="1"/>
    <col min="288" max="288" width="6.28515625" style="28" customWidth="1"/>
    <col min="289" max="515" width="11.42578125" style="28"/>
    <col min="516" max="516" width="4.140625" style="28" customWidth="1"/>
    <col min="517" max="517" width="8" style="28" customWidth="1"/>
    <col min="518" max="518" width="10.7109375" style="28" customWidth="1"/>
    <col min="519" max="519" width="8.140625" style="28" customWidth="1"/>
    <col min="520" max="525" width="8.42578125" style="28" customWidth="1"/>
    <col min="526" max="526" width="9.42578125" style="28" customWidth="1"/>
    <col min="527" max="527" width="71.42578125" style="28" customWidth="1"/>
    <col min="528" max="529" width="8.85546875" style="28" customWidth="1"/>
    <col min="530" max="530" width="30.7109375" style="28" customWidth="1"/>
    <col min="531" max="531" width="12.7109375" style="28" customWidth="1"/>
    <col min="532" max="532" width="11.85546875" style="28" customWidth="1"/>
    <col min="533" max="533" width="11" style="28" bestFit="1" customWidth="1"/>
    <col min="534" max="534" width="12.7109375" style="28" bestFit="1" customWidth="1"/>
    <col min="535" max="536" width="5.7109375" style="28" customWidth="1"/>
    <col min="537" max="538" width="10.7109375" style="28" customWidth="1"/>
    <col min="539" max="539" width="6.140625" style="28" customWidth="1"/>
    <col min="540" max="540" width="8.140625" style="28" customWidth="1"/>
    <col min="541" max="543" width="4.28515625" style="28" customWidth="1"/>
    <col min="544" max="544" width="6.28515625" style="28" customWidth="1"/>
    <col min="545" max="771" width="11.42578125" style="28"/>
    <col min="772" max="772" width="4.140625" style="28" customWidth="1"/>
    <col min="773" max="773" width="8" style="28" customWidth="1"/>
    <col min="774" max="774" width="10.7109375" style="28" customWidth="1"/>
    <col min="775" max="775" width="8.140625" style="28" customWidth="1"/>
    <col min="776" max="781" width="8.42578125" style="28" customWidth="1"/>
    <col min="782" max="782" width="9.42578125" style="28" customWidth="1"/>
    <col min="783" max="783" width="71.42578125" style="28" customWidth="1"/>
    <col min="784" max="785" width="8.85546875" style="28" customWidth="1"/>
    <col min="786" max="786" width="30.7109375" style="28" customWidth="1"/>
    <col min="787" max="787" width="12.7109375" style="28" customWidth="1"/>
    <col min="788" max="788" width="11.85546875" style="28" customWidth="1"/>
    <col min="789" max="789" width="11" style="28" bestFit="1" customWidth="1"/>
    <col min="790" max="790" width="12.7109375" style="28" bestFit="1" customWidth="1"/>
    <col min="791" max="792" width="5.7109375" style="28" customWidth="1"/>
    <col min="793" max="794" width="10.7109375" style="28" customWidth="1"/>
    <col min="795" max="795" width="6.140625" style="28" customWidth="1"/>
    <col min="796" max="796" width="8.140625" style="28" customWidth="1"/>
    <col min="797" max="799" width="4.28515625" style="28" customWidth="1"/>
    <col min="800" max="800" width="6.28515625" style="28" customWidth="1"/>
    <col min="801" max="1027" width="11.42578125" style="28"/>
    <col min="1028" max="1028" width="4.140625" style="28" customWidth="1"/>
    <col min="1029" max="1029" width="8" style="28" customWidth="1"/>
    <col min="1030" max="1030" width="10.7109375" style="28" customWidth="1"/>
    <col min="1031" max="1031" width="8.140625" style="28" customWidth="1"/>
    <col min="1032" max="1037" width="8.42578125" style="28" customWidth="1"/>
    <col min="1038" max="1038" width="9.42578125" style="28" customWidth="1"/>
    <col min="1039" max="1039" width="71.42578125" style="28" customWidth="1"/>
    <col min="1040" max="1041" width="8.85546875" style="28" customWidth="1"/>
    <col min="1042" max="1042" width="30.7109375" style="28" customWidth="1"/>
    <col min="1043" max="1043" width="12.7109375" style="28" customWidth="1"/>
    <col min="1044" max="1044" width="11.85546875" style="28" customWidth="1"/>
    <col min="1045" max="1045" width="11" style="28" bestFit="1" customWidth="1"/>
    <col min="1046" max="1046" width="12.7109375" style="28" bestFit="1" customWidth="1"/>
    <col min="1047" max="1048" width="5.7109375" style="28" customWidth="1"/>
    <col min="1049" max="1050" width="10.7109375" style="28" customWidth="1"/>
    <col min="1051" max="1051" width="6.140625" style="28" customWidth="1"/>
    <col min="1052" max="1052" width="8.140625" style="28" customWidth="1"/>
    <col min="1053" max="1055" width="4.28515625" style="28" customWidth="1"/>
    <col min="1056" max="1056" width="6.28515625" style="28" customWidth="1"/>
    <col min="1057" max="1283" width="11.42578125" style="28"/>
    <col min="1284" max="1284" width="4.140625" style="28" customWidth="1"/>
    <col min="1285" max="1285" width="8" style="28" customWidth="1"/>
    <col min="1286" max="1286" width="10.7109375" style="28" customWidth="1"/>
    <col min="1287" max="1287" width="8.140625" style="28" customWidth="1"/>
    <col min="1288" max="1293" width="8.42578125" style="28" customWidth="1"/>
    <col min="1294" max="1294" width="9.42578125" style="28" customWidth="1"/>
    <col min="1295" max="1295" width="71.42578125" style="28" customWidth="1"/>
    <col min="1296" max="1297" width="8.85546875" style="28" customWidth="1"/>
    <col min="1298" max="1298" width="30.7109375" style="28" customWidth="1"/>
    <col min="1299" max="1299" width="12.7109375" style="28" customWidth="1"/>
    <col min="1300" max="1300" width="11.85546875" style="28" customWidth="1"/>
    <col min="1301" max="1301" width="11" style="28" bestFit="1" customWidth="1"/>
    <col min="1302" max="1302" width="12.7109375" style="28" bestFit="1" customWidth="1"/>
    <col min="1303" max="1304" width="5.7109375" style="28" customWidth="1"/>
    <col min="1305" max="1306" width="10.7109375" style="28" customWidth="1"/>
    <col min="1307" max="1307" width="6.140625" style="28" customWidth="1"/>
    <col min="1308" max="1308" width="8.140625" style="28" customWidth="1"/>
    <col min="1309" max="1311" width="4.28515625" style="28" customWidth="1"/>
    <col min="1312" max="1312" width="6.28515625" style="28" customWidth="1"/>
    <col min="1313" max="1539" width="11.42578125" style="28"/>
    <col min="1540" max="1540" width="4.140625" style="28" customWidth="1"/>
    <col min="1541" max="1541" width="8" style="28" customWidth="1"/>
    <col min="1542" max="1542" width="10.7109375" style="28" customWidth="1"/>
    <col min="1543" max="1543" width="8.140625" style="28" customWidth="1"/>
    <col min="1544" max="1549" width="8.42578125" style="28" customWidth="1"/>
    <col min="1550" max="1550" width="9.42578125" style="28" customWidth="1"/>
    <col min="1551" max="1551" width="71.42578125" style="28" customWidth="1"/>
    <col min="1552" max="1553" width="8.85546875" style="28" customWidth="1"/>
    <col min="1554" max="1554" width="30.7109375" style="28" customWidth="1"/>
    <col min="1555" max="1555" width="12.7109375" style="28" customWidth="1"/>
    <col min="1556" max="1556" width="11.85546875" style="28" customWidth="1"/>
    <col min="1557" max="1557" width="11" style="28" bestFit="1" customWidth="1"/>
    <col min="1558" max="1558" width="12.7109375" style="28" bestFit="1" customWidth="1"/>
    <col min="1559" max="1560" width="5.7109375" style="28" customWidth="1"/>
    <col min="1561" max="1562" width="10.7109375" style="28" customWidth="1"/>
    <col min="1563" max="1563" width="6.140625" style="28" customWidth="1"/>
    <col min="1564" max="1564" width="8.140625" style="28" customWidth="1"/>
    <col min="1565" max="1567" width="4.28515625" style="28" customWidth="1"/>
    <col min="1568" max="1568" width="6.28515625" style="28" customWidth="1"/>
    <col min="1569" max="1795" width="11.42578125" style="28"/>
    <col min="1796" max="1796" width="4.140625" style="28" customWidth="1"/>
    <col min="1797" max="1797" width="8" style="28" customWidth="1"/>
    <col min="1798" max="1798" width="10.7109375" style="28" customWidth="1"/>
    <col min="1799" max="1799" width="8.140625" style="28" customWidth="1"/>
    <col min="1800" max="1805" width="8.42578125" style="28" customWidth="1"/>
    <col min="1806" max="1806" width="9.42578125" style="28" customWidth="1"/>
    <col min="1807" max="1807" width="71.42578125" style="28" customWidth="1"/>
    <col min="1808" max="1809" width="8.85546875" style="28" customWidth="1"/>
    <col min="1810" max="1810" width="30.7109375" style="28" customWidth="1"/>
    <col min="1811" max="1811" width="12.7109375" style="28" customWidth="1"/>
    <col min="1812" max="1812" width="11.85546875" style="28" customWidth="1"/>
    <col min="1813" max="1813" width="11" style="28" bestFit="1" customWidth="1"/>
    <col min="1814" max="1814" width="12.7109375" style="28" bestFit="1" customWidth="1"/>
    <col min="1815" max="1816" width="5.7109375" style="28" customWidth="1"/>
    <col min="1817" max="1818" width="10.7109375" style="28" customWidth="1"/>
    <col min="1819" max="1819" width="6.140625" style="28" customWidth="1"/>
    <col min="1820" max="1820" width="8.140625" style="28" customWidth="1"/>
    <col min="1821" max="1823" width="4.28515625" style="28" customWidth="1"/>
    <col min="1824" max="1824" width="6.28515625" style="28" customWidth="1"/>
    <col min="1825" max="2051" width="11.42578125" style="28"/>
    <col min="2052" max="2052" width="4.140625" style="28" customWidth="1"/>
    <col min="2053" max="2053" width="8" style="28" customWidth="1"/>
    <col min="2054" max="2054" width="10.7109375" style="28" customWidth="1"/>
    <col min="2055" max="2055" width="8.140625" style="28" customWidth="1"/>
    <col min="2056" max="2061" width="8.42578125" style="28" customWidth="1"/>
    <col min="2062" max="2062" width="9.42578125" style="28" customWidth="1"/>
    <col min="2063" max="2063" width="71.42578125" style="28" customWidth="1"/>
    <col min="2064" max="2065" width="8.85546875" style="28" customWidth="1"/>
    <col min="2066" max="2066" width="30.7109375" style="28" customWidth="1"/>
    <col min="2067" max="2067" width="12.7109375" style="28" customWidth="1"/>
    <col min="2068" max="2068" width="11.85546875" style="28" customWidth="1"/>
    <col min="2069" max="2069" width="11" style="28" bestFit="1" customWidth="1"/>
    <col min="2070" max="2070" width="12.7109375" style="28" bestFit="1" customWidth="1"/>
    <col min="2071" max="2072" width="5.7109375" style="28" customWidth="1"/>
    <col min="2073" max="2074" width="10.7109375" style="28" customWidth="1"/>
    <col min="2075" max="2075" width="6.140625" style="28" customWidth="1"/>
    <col min="2076" max="2076" width="8.140625" style="28" customWidth="1"/>
    <col min="2077" max="2079" width="4.28515625" style="28" customWidth="1"/>
    <col min="2080" max="2080" width="6.28515625" style="28" customWidth="1"/>
    <col min="2081" max="2307" width="11.42578125" style="28"/>
    <col min="2308" max="2308" width="4.140625" style="28" customWidth="1"/>
    <col min="2309" max="2309" width="8" style="28" customWidth="1"/>
    <col min="2310" max="2310" width="10.7109375" style="28" customWidth="1"/>
    <col min="2311" max="2311" width="8.140625" style="28" customWidth="1"/>
    <col min="2312" max="2317" width="8.42578125" style="28" customWidth="1"/>
    <col min="2318" max="2318" width="9.42578125" style="28" customWidth="1"/>
    <col min="2319" max="2319" width="71.42578125" style="28" customWidth="1"/>
    <col min="2320" max="2321" width="8.85546875" style="28" customWidth="1"/>
    <col min="2322" max="2322" width="30.7109375" style="28" customWidth="1"/>
    <col min="2323" max="2323" width="12.7109375" style="28" customWidth="1"/>
    <col min="2324" max="2324" width="11.85546875" style="28" customWidth="1"/>
    <col min="2325" max="2325" width="11" style="28" bestFit="1" customWidth="1"/>
    <col min="2326" max="2326" width="12.7109375" style="28" bestFit="1" customWidth="1"/>
    <col min="2327" max="2328" width="5.7109375" style="28" customWidth="1"/>
    <col min="2329" max="2330" width="10.7109375" style="28" customWidth="1"/>
    <col min="2331" max="2331" width="6.140625" style="28" customWidth="1"/>
    <col min="2332" max="2332" width="8.140625" style="28" customWidth="1"/>
    <col min="2333" max="2335" width="4.28515625" style="28" customWidth="1"/>
    <col min="2336" max="2336" width="6.28515625" style="28" customWidth="1"/>
    <col min="2337" max="2563" width="11.42578125" style="28"/>
    <col min="2564" max="2564" width="4.140625" style="28" customWidth="1"/>
    <col min="2565" max="2565" width="8" style="28" customWidth="1"/>
    <col min="2566" max="2566" width="10.7109375" style="28" customWidth="1"/>
    <col min="2567" max="2567" width="8.140625" style="28" customWidth="1"/>
    <col min="2568" max="2573" width="8.42578125" style="28" customWidth="1"/>
    <col min="2574" max="2574" width="9.42578125" style="28" customWidth="1"/>
    <col min="2575" max="2575" width="71.42578125" style="28" customWidth="1"/>
    <col min="2576" max="2577" width="8.85546875" style="28" customWidth="1"/>
    <col min="2578" max="2578" width="30.7109375" style="28" customWidth="1"/>
    <col min="2579" max="2579" width="12.7109375" style="28" customWidth="1"/>
    <col min="2580" max="2580" width="11.85546875" style="28" customWidth="1"/>
    <col min="2581" max="2581" width="11" style="28" bestFit="1" customWidth="1"/>
    <col min="2582" max="2582" width="12.7109375" style="28" bestFit="1" customWidth="1"/>
    <col min="2583" max="2584" width="5.7109375" style="28" customWidth="1"/>
    <col min="2585" max="2586" width="10.7109375" style="28" customWidth="1"/>
    <col min="2587" max="2587" width="6.140625" style="28" customWidth="1"/>
    <col min="2588" max="2588" width="8.140625" style="28" customWidth="1"/>
    <col min="2589" max="2591" width="4.28515625" style="28" customWidth="1"/>
    <col min="2592" max="2592" width="6.28515625" style="28" customWidth="1"/>
    <col min="2593" max="2819" width="11.42578125" style="28"/>
    <col min="2820" max="2820" width="4.140625" style="28" customWidth="1"/>
    <col min="2821" max="2821" width="8" style="28" customWidth="1"/>
    <col min="2822" max="2822" width="10.7109375" style="28" customWidth="1"/>
    <col min="2823" max="2823" width="8.140625" style="28" customWidth="1"/>
    <col min="2824" max="2829" width="8.42578125" style="28" customWidth="1"/>
    <col min="2830" max="2830" width="9.42578125" style="28" customWidth="1"/>
    <col min="2831" max="2831" width="71.42578125" style="28" customWidth="1"/>
    <col min="2832" max="2833" width="8.85546875" style="28" customWidth="1"/>
    <col min="2834" max="2834" width="30.7109375" style="28" customWidth="1"/>
    <col min="2835" max="2835" width="12.7109375" style="28" customWidth="1"/>
    <col min="2836" max="2836" width="11.85546875" style="28" customWidth="1"/>
    <col min="2837" max="2837" width="11" style="28" bestFit="1" customWidth="1"/>
    <col min="2838" max="2838" width="12.7109375" style="28" bestFit="1" customWidth="1"/>
    <col min="2839" max="2840" width="5.7109375" style="28" customWidth="1"/>
    <col min="2841" max="2842" width="10.7109375" style="28" customWidth="1"/>
    <col min="2843" max="2843" width="6.140625" style="28" customWidth="1"/>
    <col min="2844" max="2844" width="8.140625" style="28" customWidth="1"/>
    <col min="2845" max="2847" width="4.28515625" style="28" customWidth="1"/>
    <col min="2848" max="2848" width="6.28515625" style="28" customWidth="1"/>
    <col min="2849" max="3075" width="11.42578125" style="28"/>
    <col min="3076" max="3076" width="4.140625" style="28" customWidth="1"/>
    <col min="3077" max="3077" width="8" style="28" customWidth="1"/>
    <col min="3078" max="3078" width="10.7109375" style="28" customWidth="1"/>
    <col min="3079" max="3079" width="8.140625" style="28" customWidth="1"/>
    <col min="3080" max="3085" width="8.42578125" style="28" customWidth="1"/>
    <col min="3086" max="3086" width="9.42578125" style="28" customWidth="1"/>
    <col min="3087" max="3087" width="71.42578125" style="28" customWidth="1"/>
    <col min="3088" max="3089" width="8.85546875" style="28" customWidth="1"/>
    <col min="3090" max="3090" width="30.7109375" style="28" customWidth="1"/>
    <col min="3091" max="3091" width="12.7109375" style="28" customWidth="1"/>
    <col min="3092" max="3092" width="11.85546875" style="28" customWidth="1"/>
    <col min="3093" max="3093" width="11" style="28" bestFit="1" customWidth="1"/>
    <col min="3094" max="3094" width="12.7109375" style="28" bestFit="1" customWidth="1"/>
    <col min="3095" max="3096" width="5.7109375" style="28" customWidth="1"/>
    <col min="3097" max="3098" width="10.7109375" style="28" customWidth="1"/>
    <col min="3099" max="3099" width="6.140625" style="28" customWidth="1"/>
    <col min="3100" max="3100" width="8.140625" style="28" customWidth="1"/>
    <col min="3101" max="3103" width="4.28515625" style="28" customWidth="1"/>
    <col min="3104" max="3104" width="6.28515625" style="28" customWidth="1"/>
    <col min="3105" max="3331" width="11.42578125" style="28"/>
    <col min="3332" max="3332" width="4.140625" style="28" customWidth="1"/>
    <col min="3333" max="3333" width="8" style="28" customWidth="1"/>
    <col min="3334" max="3334" width="10.7109375" style="28" customWidth="1"/>
    <col min="3335" max="3335" width="8.140625" style="28" customWidth="1"/>
    <col min="3336" max="3341" width="8.42578125" style="28" customWidth="1"/>
    <col min="3342" max="3342" width="9.42578125" style="28" customWidth="1"/>
    <col min="3343" max="3343" width="71.42578125" style="28" customWidth="1"/>
    <col min="3344" max="3345" width="8.85546875" style="28" customWidth="1"/>
    <col min="3346" max="3346" width="30.7109375" style="28" customWidth="1"/>
    <col min="3347" max="3347" width="12.7109375" style="28" customWidth="1"/>
    <col min="3348" max="3348" width="11.85546875" style="28" customWidth="1"/>
    <col min="3349" max="3349" width="11" style="28" bestFit="1" customWidth="1"/>
    <col min="3350" max="3350" width="12.7109375" style="28" bestFit="1" customWidth="1"/>
    <col min="3351" max="3352" width="5.7109375" style="28" customWidth="1"/>
    <col min="3353" max="3354" width="10.7109375" style="28" customWidth="1"/>
    <col min="3355" max="3355" width="6.140625" style="28" customWidth="1"/>
    <col min="3356" max="3356" width="8.140625" style="28" customWidth="1"/>
    <col min="3357" max="3359" width="4.28515625" style="28" customWidth="1"/>
    <col min="3360" max="3360" width="6.28515625" style="28" customWidth="1"/>
    <col min="3361" max="3587" width="11.42578125" style="28"/>
    <col min="3588" max="3588" width="4.140625" style="28" customWidth="1"/>
    <col min="3589" max="3589" width="8" style="28" customWidth="1"/>
    <col min="3590" max="3590" width="10.7109375" style="28" customWidth="1"/>
    <col min="3591" max="3591" width="8.140625" style="28" customWidth="1"/>
    <col min="3592" max="3597" width="8.42578125" style="28" customWidth="1"/>
    <col min="3598" max="3598" width="9.42578125" style="28" customWidth="1"/>
    <col min="3599" max="3599" width="71.42578125" style="28" customWidth="1"/>
    <col min="3600" max="3601" width="8.85546875" style="28" customWidth="1"/>
    <col min="3602" max="3602" width="30.7109375" style="28" customWidth="1"/>
    <col min="3603" max="3603" width="12.7109375" style="28" customWidth="1"/>
    <col min="3604" max="3604" width="11.85546875" style="28" customWidth="1"/>
    <col min="3605" max="3605" width="11" style="28" bestFit="1" customWidth="1"/>
    <col min="3606" max="3606" width="12.7109375" style="28" bestFit="1" customWidth="1"/>
    <col min="3607" max="3608" width="5.7109375" style="28" customWidth="1"/>
    <col min="3609" max="3610" width="10.7109375" style="28" customWidth="1"/>
    <col min="3611" max="3611" width="6.140625" style="28" customWidth="1"/>
    <col min="3612" max="3612" width="8.140625" style="28" customWidth="1"/>
    <col min="3613" max="3615" width="4.28515625" style="28" customWidth="1"/>
    <col min="3616" max="3616" width="6.28515625" style="28" customWidth="1"/>
    <col min="3617" max="3843" width="11.42578125" style="28"/>
    <col min="3844" max="3844" width="4.140625" style="28" customWidth="1"/>
    <col min="3845" max="3845" width="8" style="28" customWidth="1"/>
    <col min="3846" max="3846" width="10.7109375" style="28" customWidth="1"/>
    <col min="3847" max="3847" width="8.140625" style="28" customWidth="1"/>
    <col min="3848" max="3853" width="8.42578125" style="28" customWidth="1"/>
    <col min="3854" max="3854" width="9.42578125" style="28" customWidth="1"/>
    <col min="3855" max="3855" width="71.42578125" style="28" customWidth="1"/>
    <col min="3856" max="3857" width="8.85546875" style="28" customWidth="1"/>
    <col min="3858" max="3858" width="30.7109375" style="28" customWidth="1"/>
    <col min="3859" max="3859" width="12.7109375" style="28" customWidth="1"/>
    <col min="3860" max="3860" width="11.85546875" style="28" customWidth="1"/>
    <col min="3861" max="3861" width="11" style="28" bestFit="1" customWidth="1"/>
    <col min="3862" max="3862" width="12.7109375" style="28" bestFit="1" customWidth="1"/>
    <col min="3863" max="3864" width="5.7109375" style="28" customWidth="1"/>
    <col min="3865" max="3866" width="10.7109375" style="28" customWidth="1"/>
    <col min="3867" max="3867" width="6.140625" style="28" customWidth="1"/>
    <col min="3868" max="3868" width="8.140625" style="28" customWidth="1"/>
    <col min="3869" max="3871" width="4.28515625" style="28" customWidth="1"/>
    <col min="3872" max="3872" width="6.28515625" style="28" customWidth="1"/>
    <col min="3873" max="4099" width="11.42578125" style="28"/>
    <col min="4100" max="4100" width="4.140625" style="28" customWidth="1"/>
    <col min="4101" max="4101" width="8" style="28" customWidth="1"/>
    <col min="4102" max="4102" width="10.7109375" style="28" customWidth="1"/>
    <col min="4103" max="4103" width="8.140625" style="28" customWidth="1"/>
    <col min="4104" max="4109" width="8.42578125" style="28" customWidth="1"/>
    <col min="4110" max="4110" width="9.42578125" style="28" customWidth="1"/>
    <col min="4111" max="4111" width="71.42578125" style="28" customWidth="1"/>
    <col min="4112" max="4113" width="8.85546875" style="28" customWidth="1"/>
    <col min="4114" max="4114" width="30.7109375" style="28" customWidth="1"/>
    <col min="4115" max="4115" width="12.7109375" style="28" customWidth="1"/>
    <col min="4116" max="4116" width="11.85546875" style="28" customWidth="1"/>
    <col min="4117" max="4117" width="11" style="28" bestFit="1" customWidth="1"/>
    <col min="4118" max="4118" width="12.7109375" style="28" bestFit="1" customWidth="1"/>
    <col min="4119" max="4120" width="5.7109375" style="28" customWidth="1"/>
    <col min="4121" max="4122" width="10.7109375" style="28" customWidth="1"/>
    <col min="4123" max="4123" width="6.140625" style="28" customWidth="1"/>
    <col min="4124" max="4124" width="8.140625" style="28" customWidth="1"/>
    <col min="4125" max="4127" width="4.28515625" style="28" customWidth="1"/>
    <col min="4128" max="4128" width="6.28515625" style="28" customWidth="1"/>
    <col min="4129" max="4355" width="11.42578125" style="28"/>
    <col min="4356" max="4356" width="4.140625" style="28" customWidth="1"/>
    <col min="4357" max="4357" width="8" style="28" customWidth="1"/>
    <col min="4358" max="4358" width="10.7109375" style="28" customWidth="1"/>
    <col min="4359" max="4359" width="8.140625" style="28" customWidth="1"/>
    <col min="4360" max="4365" width="8.42578125" style="28" customWidth="1"/>
    <col min="4366" max="4366" width="9.42578125" style="28" customWidth="1"/>
    <col min="4367" max="4367" width="71.42578125" style="28" customWidth="1"/>
    <col min="4368" max="4369" width="8.85546875" style="28" customWidth="1"/>
    <col min="4370" max="4370" width="30.7109375" style="28" customWidth="1"/>
    <col min="4371" max="4371" width="12.7109375" style="28" customWidth="1"/>
    <col min="4372" max="4372" width="11.85546875" style="28" customWidth="1"/>
    <col min="4373" max="4373" width="11" style="28" bestFit="1" customWidth="1"/>
    <col min="4374" max="4374" width="12.7109375" style="28" bestFit="1" customWidth="1"/>
    <col min="4375" max="4376" width="5.7109375" style="28" customWidth="1"/>
    <col min="4377" max="4378" width="10.7109375" style="28" customWidth="1"/>
    <col min="4379" max="4379" width="6.140625" style="28" customWidth="1"/>
    <col min="4380" max="4380" width="8.140625" style="28" customWidth="1"/>
    <col min="4381" max="4383" width="4.28515625" style="28" customWidth="1"/>
    <col min="4384" max="4384" width="6.28515625" style="28" customWidth="1"/>
    <col min="4385" max="4611" width="11.42578125" style="28"/>
    <col min="4612" max="4612" width="4.140625" style="28" customWidth="1"/>
    <col min="4613" max="4613" width="8" style="28" customWidth="1"/>
    <col min="4614" max="4614" width="10.7109375" style="28" customWidth="1"/>
    <col min="4615" max="4615" width="8.140625" style="28" customWidth="1"/>
    <col min="4616" max="4621" width="8.42578125" style="28" customWidth="1"/>
    <col min="4622" max="4622" width="9.42578125" style="28" customWidth="1"/>
    <col min="4623" max="4623" width="71.42578125" style="28" customWidth="1"/>
    <col min="4624" max="4625" width="8.85546875" style="28" customWidth="1"/>
    <col min="4626" max="4626" width="30.7109375" style="28" customWidth="1"/>
    <col min="4627" max="4627" width="12.7109375" style="28" customWidth="1"/>
    <col min="4628" max="4628" width="11.85546875" style="28" customWidth="1"/>
    <col min="4629" max="4629" width="11" style="28" bestFit="1" customWidth="1"/>
    <col min="4630" max="4630" width="12.7109375" style="28" bestFit="1" customWidth="1"/>
    <col min="4631" max="4632" width="5.7109375" style="28" customWidth="1"/>
    <col min="4633" max="4634" width="10.7109375" style="28" customWidth="1"/>
    <col min="4635" max="4635" width="6.140625" style="28" customWidth="1"/>
    <col min="4636" max="4636" width="8.140625" style="28" customWidth="1"/>
    <col min="4637" max="4639" width="4.28515625" style="28" customWidth="1"/>
    <col min="4640" max="4640" width="6.28515625" style="28" customWidth="1"/>
    <col min="4641" max="4867" width="11.42578125" style="28"/>
    <col min="4868" max="4868" width="4.140625" style="28" customWidth="1"/>
    <col min="4869" max="4869" width="8" style="28" customWidth="1"/>
    <col min="4870" max="4870" width="10.7109375" style="28" customWidth="1"/>
    <col min="4871" max="4871" width="8.140625" style="28" customWidth="1"/>
    <col min="4872" max="4877" width="8.42578125" style="28" customWidth="1"/>
    <col min="4878" max="4878" width="9.42578125" style="28" customWidth="1"/>
    <col min="4879" max="4879" width="71.42578125" style="28" customWidth="1"/>
    <col min="4880" max="4881" width="8.85546875" style="28" customWidth="1"/>
    <col min="4882" max="4882" width="30.7109375" style="28" customWidth="1"/>
    <col min="4883" max="4883" width="12.7109375" style="28" customWidth="1"/>
    <col min="4884" max="4884" width="11.85546875" style="28" customWidth="1"/>
    <col min="4885" max="4885" width="11" style="28" bestFit="1" customWidth="1"/>
    <col min="4886" max="4886" width="12.7109375" style="28" bestFit="1" customWidth="1"/>
    <col min="4887" max="4888" width="5.7109375" style="28" customWidth="1"/>
    <col min="4889" max="4890" width="10.7109375" style="28" customWidth="1"/>
    <col min="4891" max="4891" width="6.140625" style="28" customWidth="1"/>
    <col min="4892" max="4892" width="8.140625" style="28" customWidth="1"/>
    <col min="4893" max="4895" width="4.28515625" style="28" customWidth="1"/>
    <col min="4896" max="4896" width="6.28515625" style="28" customWidth="1"/>
    <col min="4897" max="5123" width="11.42578125" style="28"/>
    <col min="5124" max="5124" width="4.140625" style="28" customWidth="1"/>
    <col min="5125" max="5125" width="8" style="28" customWidth="1"/>
    <col min="5126" max="5126" width="10.7109375" style="28" customWidth="1"/>
    <col min="5127" max="5127" width="8.140625" style="28" customWidth="1"/>
    <col min="5128" max="5133" width="8.42578125" style="28" customWidth="1"/>
    <col min="5134" max="5134" width="9.42578125" style="28" customWidth="1"/>
    <col min="5135" max="5135" width="71.42578125" style="28" customWidth="1"/>
    <col min="5136" max="5137" width="8.85546875" style="28" customWidth="1"/>
    <col min="5138" max="5138" width="30.7109375" style="28" customWidth="1"/>
    <col min="5139" max="5139" width="12.7109375" style="28" customWidth="1"/>
    <col min="5140" max="5140" width="11.85546875" style="28" customWidth="1"/>
    <col min="5141" max="5141" width="11" style="28" bestFit="1" customWidth="1"/>
    <col min="5142" max="5142" width="12.7109375" style="28" bestFit="1" customWidth="1"/>
    <col min="5143" max="5144" width="5.7109375" style="28" customWidth="1"/>
    <col min="5145" max="5146" width="10.7109375" style="28" customWidth="1"/>
    <col min="5147" max="5147" width="6.140625" style="28" customWidth="1"/>
    <col min="5148" max="5148" width="8.140625" style="28" customWidth="1"/>
    <col min="5149" max="5151" width="4.28515625" style="28" customWidth="1"/>
    <col min="5152" max="5152" width="6.28515625" style="28" customWidth="1"/>
    <col min="5153" max="5379" width="11.42578125" style="28"/>
    <col min="5380" max="5380" width="4.140625" style="28" customWidth="1"/>
    <col min="5381" max="5381" width="8" style="28" customWidth="1"/>
    <col min="5382" max="5382" width="10.7109375" style="28" customWidth="1"/>
    <col min="5383" max="5383" width="8.140625" style="28" customWidth="1"/>
    <col min="5384" max="5389" width="8.42578125" style="28" customWidth="1"/>
    <col min="5390" max="5390" width="9.42578125" style="28" customWidth="1"/>
    <col min="5391" max="5391" width="71.42578125" style="28" customWidth="1"/>
    <col min="5392" max="5393" width="8.85546875" style="28" customWidth="1"/>
    <col min="5394" max="5394" width="30.7109375" style="28" customWidth="1"/>
    <col min="5395" max="5395" width="12.7109375" style="28" customWidth="1"/>
    <col min="5396" max="5396" width="11.85546875" style="28" customWidth="1"/>
    <col min="5397" max="5397" width="11" style="28" bestFit="1" customWidth="1"/>
    <col min="5398" max="5398" width="12.7109375" style="28" bestFit="1" customWidth="1"/>
    <col min="5399" max="5400" width="5.7109375" style="28" customWidth="1"/>
    <col min="5401" max="5402" width="10.7109375" style="28" customWidth="1"/>
    <col min="5403" max="5403" width="6.140625" style="28" customWidth="1"/>
    <col min="5404" max="5404" width="8.140625" style="28" customWidth="1"/>
    <col min="5405" max="5407" width="4.28515625" style="28" customWidth="1"/>
    <col min="5408" max="5408" width="6.28515625" style="28" customWidth="1"/>
    <col min="5409" max="5635" width="11.42578125" style="28"/>
    <col min="5636" max="5636" width="4.140625" style="28" customWidth="1"/>
    <col min="5637" max="5637" width="8" style="28" customWidth="1"/>
    <col min="5638" max="5638" width="10.7109375" style="28" customWidth="1"/>
    <col min="5639" max="5639" width="8.140625" style="28" customWidth="1"/>
    <col min="5640" max="5645" width="8.42578125" style="28" customWidth="1"/>
    <col min="5646" max="5646" width="9.42578125" style="28" customWidth="1"/>
    <col min="5647" max="5647" width="71.42578125" style="28" customWidth="1"/>
    <col min="5648" max="5649" width="8.85546875" style="28" customWidth="1"/>
    <col min="5650" max="5650" width="30.7109375" style="28" customWidth="1"/>
    <col min="5651" max="5651" width="12.7109375" style="28" customWidth="1"/>
    <col min="5652" max="5652" width="11.85546875" style="28" customWidth="1"/>
    <col min="5653" max="5653" width="11" style="28" bestFit="1" customWidth="1"/>
    <col min="5654" max="5654" width="12.7109375" style="28" bestFit="1" customWidth="1"/>
    <col min="5655" max="5656" width="5.7109375" style="28" customWidth="1"/>
    <col min="5657" max="5658" width="10.7109375" style="28" customWidth="1"/>
    <col min="5659" max="5659" width="6.140625" style="28" customWidth="1"/>
    <col min="5660" max="5660" width="8.140625" style="28" customWidth="1"/>
    <col min="5661" max="5663" width="4.28515625" style="28" customWidth="1"/>
    <col min="5664" max="5664" width="6.28515625" style="28" customWidth="1"/>
    <col min="5665" max="5891" width="11.42578125" style="28"/>
    <col min="5892" max="5892" width="4.140625" style="28" customWidth="1"/>
    <col min="5893" max="5893" width="8" style="28" customWidth="1"/>
    <col min="5894" max="5894" width="10.7109375" style="28" customWidth="1"/>
    <col min="5895" max="5895" width="8.140625" style="28" customWidth="1"/>
    <col min="5896" max="5901" width="8.42578125" style="28" customWidth="1"/>
    <col min="5902" max="5902" width="9.42578125" style="28" customWidth="1"/>
    <col min="5903" max="5903" width="71.42578125" style="28" customWidth="1"/>
    <col min="5904" max="5905" width="8.85546875" style="28" customWidth="1"/>
    <col min="5906" max="5906" width="30.7109375" style="28" customWidth="1"/>
    <col min="5907" max="5907" width="12.7109375" style="28" customWidth="1"/>
    <col min="5908" max="5908" width="11.85546875" style="28" customWidth="1"/>
    <col min="5909" max="5909" width="11" style="28" bestFit="1" customWidth="1"/>
    <col min="5910" max="5910" width="12.7109375" style="28" bestFit="1" customWidth="1"/>
    <col min="5911" max="5912" width="5.7109375" style="28" customWidth="1"/>
    <col min="5913" max="5914" width="10.7109375" style="28" customWidth="1"/>
    <col min="5915" max="5915" width="6.140625" style="28" customWidth="1"/>
    <col min="5916" max="5916" width="8.140625" style="28" customWidth="1"/>
    <col min="5917" max="5919" width="4.28515625" style="28" customWidth="1"/>
    <col min="5920" max="5920" width="6.28515625" style="28" customWidth="1"/>
    <col min="5921" max="6147" width="11.42578125" style="28"/>
    <col min="6148" max="6148" width="4.140625" style="28" customWidth="1"/>
    <col min="6149" max="6149" width="8" style="28" customWidth="1"/>
    <col min="6150" max="6150" width="10.7109375" style="28" customWidth="1"/>
    <col min="6151" max="6151" width="8.140625" style="28" customWidth="1"/>
    <col min="6152" max="6157" width="8.42578125" style="28" customWidth="1"/>
    <col min="6158" max="6158" width="9.42578125" style="28" customWidth="1"/>
    <col min="6159" max="6159" width="71.42578125" style="28" customWidth="1"/>
    <col min="6160" max="6161" width="8.85546875" style="28" customWidth="1"/>
    <col min="6162" max="6162" width="30.7109375" style="28" customWidth="1"/>
    <col min="6163" max="6163" width="12.7109375" style="28" customWidth="1"/>
    <col min="6164" max="6164" width="11.85546875" style="28" customWidth="1"/>
    <col min="6165" max="6165" width="11" style="28" bestFit="1" customWidth="1"/>
    <col min="6166" max="6166" width="12.7109375" style="28" bestFit="1" customWidth="1"/>
    <col min="6167" max="6168" width="5.7109375" style="28" customWidth="1"/>
    <col min="6169" max="6170" width="10.7109375" style="28" customWidth="1"/>
    <col min="6171" max="6171" width="6.140625" style="28" customWidth="1"/>
    <col min="6172" max="6172" width="8.140625" style="28" customWidth="1"/>
    <col min="6173" max="6175" width="4.28515625" style="28" customWidth="1"/>
    <col min="6176" max="6176" width="6.28515625" style="28" customWidth="1"/>
    <col min="6177" max="6403" width="11.42578125" style="28"/>
    <col min="6404" max="6404" width="4.140625" style="28" customWidth="1"/>
    <col min="6405" max="6405" width="8" style="28" customWidth="1"/>
    <col min="6406" max="6406" width="10.7109375" style="28" customWidth="1"/>
    <col min="6407" max="6407" width="8.140625" style="28" customWidth="1"/>
    <col min="6408" max="6413" width="8.42578125" style="28" customWidth="1"/>
    <col min="6414" max="6414" width="9.42578125" style="28" customWidth="1"/>
    <col min="6415" max="6415" width="71.42578125" style="28" customWidth="1"/>
    <col min="6416" max="6417" width="8.85546875" style="28" customWidth="1"/>
    <col min="6418" max="6418" width="30.7109375" style="28" customWidth="1"/>
    <col min="6419" max="6419" width="12.7109375" style="28" customWidth="1"/>
    <col min="6420" max="6420" width="11.85546875" style="28" customWidth="1"/>
    <col min="6421" max="6421" width="11" style="28" bestFit="1" customWidth="1"/>
    <col min="6422" max="6422" width="12.7109375" style="28" bestFit="1" customWidth="1"/>
    <col min="6423" max="6424" width="5.7109375" style="28" customWidth="1"/>
    <col min="6425" max="6426" width="10.7109375" style="28" customWidth="1"/>
    <col min="6427" max="6427" width="6.140625" style="28" customWidth="1"/>
    <col min="6428" max="6428" width="8.140625" style="28" customWidth="1"/>
    <col min="6429" max="6431" width="4.28515625" style="28" customWidth="1"/>
    <col min="6432" max="6432" width="6.28515625" style="28" customWidth="1"/>
    <col min="6433" max="6659" width="11.42578125" style="28"/>
    <col min="6660" max="6660" width="4.140625" style="28" customWidth="1"/>
    <col min="6661" max="6661" width="8" style="28" customWidth="1"/>
    <col min="6662" max="6662" width="10.7109375" style="28" customWidth="1"/>
    <col min="6663" max="6663" width="8.140625" style="28" customWidth="1"/>
    <col min="6664" max="6669" width="8.42578125" style="28" customWidth="1"/>
    <col min="6670" max="6670" width="9.42578125" style="28" customWidth="1"/>
    <col min="6671" max="6671" width="71.42578125" style="28" customWidth="1"/>
    <col min="6672" max="6673" width="8.85546875" style="28" customWidth="1"/>
    <col min="6674" max="6674" width="30.7109375" style="28" customWidth="1"/>
    <col min="6675" max="6675" width="12.7109375" style="28" customWidth="1"/>
    <col min="6676" max="6676" width="11.85546875" style="28" customWidth="1"/>
    <col min="6677" max="6677" width="11" style="28" bestFit="1" customWidth="1"/>
    <col min="6678" max="6678" width="12.7109375" style="28" bestFit="1" customWidth="1"/>
    <col min="6679" max="6680" width="5.7109375" style="28" customWidth="1"/>
    <col min="6681" max="6682" width="10.7109375" style="28" customWidth="1"/>
    <col min="6683" max="6683" width="6.140625" style="28" customWidth="1"/>
    <col min="6684" max="6684" width="8.140625" style="28" customWidth="1"/>
    <col min="6685" max="6687" width="4.28515625" style="28" customWidth="1"/>
    <col min="6688" max="6688" width="6.28515625" style="28" customWidth="1"/>
    <col min="6689" max="6915" width="11.42578125" style="28"/>
    <col min="6916" max="6916" width="4.140625" style="28" customWidth="1"/>
    <col min="6917" max="6917" width="8" style="28" customWidth="1"/>
    <col min="6918" max="6918" width="10.7109375" style="28" customWidth="1"/>
    <col min="6919" max="6919" width="8.140625" style="28" customWidth="1"/>
    <col min="6920" max="6925" width="8.42578125" style="28" customWidth="1"/>
    <col min="6926" max="6926" width="9.42578125" style="28" customWidth="1"/>
    <col min="6927" max="6927" width="71.42578125" style="28" customWidth="1"/>
    <col min="6928" max="6929" width="8.85546875" style="28" customWidth="1"/>
    <col min="6930" max="6930" width="30.7109375" style="28" customWidth="1"/>
    <col min="6931" max="6931" width="12.7109375" style="28" customWidth="1"/>
    <col min="6932" max="6932" width="11.85546875" style="28" customWidth="1"/>
    <col min="6933" max="6933" width="11" style="28" bestFit="1" customWidth="1"/>
    <col min="6934" max="6934" width="12.7109375" style="28" bestFit="1" customWidth="1"/>
    <col min="6935" max="6936" width="5.7109375" style="28" customWidth="1"/>
    <col min="6937" max="6938" width="10.7109375" style="28" customWidth="1"/>
    <col min="6939" max="6939" width="6.140625" style="28" customWidth="1"/>
    <col min="6940" max="6940" width="8.140625" style="28" customWidth="1"/>
    <col min="6941" max="6943" width="4.28515625" style="28" customWidth="1"/>
    <col min="6944" max="6944" width="6.28515625" style="28" customWidth="1"/>
    <col min="6945" max="7171" width="11.42578125" style="28"/>
    <col min="7172" max="7172" width="4.140625" style="28" customWidth="1"/>
    <col min="7173" max="7173" width="8" style="28" customWidth="1"/>
    <col min="7174" max="7174" width="10.7109375" style="28" customWidth="1"/>
    <col min="7175" max="7175" width="8.140625" style="28" customWidth="1"/>
    <col min="7176" max="7181" width="8.42578125" style="28" customWidth="1"/>
    <col min="7182" max="7182" width="9.42578125" style="28" customWidth="1"/>
    <col min="7183" max="7183" width="71.42578125" style="28" customWidth="1"/>
    <col min="7184" max="7185" width="8.85546875" style="28" customWidth="1"/>
    <col min="7186" max="7186" width="30.7109375" style="28" customWidth="1"/>
    <col min="7187" max="7187" width="12.7109375" style="28" customWidth="1"/>
    <col min="7188" max="7188" width="11.85546875" style="28" customWidth="1"/>
    <col min="7189" max="7189" width="11" style="28" bestFit="1" customWidth="1"/>
    <col min="7190" max="7190" width="12.7109375" style="28" bestFit="1" customWidth="1"/>
    <col min="7191" max="7192" width="5.7109375" style="28" customWidth="1"/>
    <col min="7193" max="7194" width="10.7109375" style="28" customWidth="1"/>
    <col min="7195" max="7195" width="6.140625" style="28" customWidth="1"/>
    <col min="7196" max="7196" width="8.140625" style="28" customWidth="1"/>
    <col min="7197" max="7199" width="4.28515625" style="28" customWidth="1"/>
    <col min="7200" max="7200" width="6.28515625" style="28" customWidth="1"/>
    <col min="7201" max="7427" width="11.42578125" style="28"/>
    <col min="7428" max="7428" width="4.140625" style="28" customWidth="1"/>
    <col min="7429" max="7429" width="8" style="28" customWidth="1"/>
    <col min="7430" max="7430" width="10.7109375" style="28" customWidth="1"/>
    <col min="7431" max="7431" width="8.140625" style="28" customWidth="1"/>
    <col min="7432" max="7437" width="8.42578125" style="28" customWidth="1"/>
    <col min="7438" max="7438" width="9.42578125" style="28" customWidth="1"/>
    <col min="7439" max="7439" width="71.42578125" style="28" customWidth="1"/>
    <col min="7440" max="7441" width="8.85546875" style="28" customWidth="1"/>
    <col min="7442" max="7442" width="30.7109375" style="28" customWidth="1"/>
    <col min="7443" max="7443" width="12.7109375" style="28" customWidth="1"/>
    <col min="7444" max="7444" width="11.85546875" style="28" customWidth="1"/>
    <col min="7445" max="7445" width="11" style="28" bestFit="1" customWidth="1"/>
    <col min="7446" max="7446" width="12.7109375" style="28" bestFit="1" customWidth="1"/>
    <col min="7447" max="7448" width="5.7109375" style="28" customWidth="1"/>
    <col min="7449" max="7450" width="10.7109375" style="28" customWidth="1"/>
    <col min="7451" max="7451" width="6.140625" style="28" customWidth="1"/>
    <col min="7452" max="7452" width="8.140625" style="28" customWidth="1"/>
    <col min="7453" max="7455" width="4.28515625" style="28" customWidth="1"/>
    <col min="7456" max="7456" width="6.28515625" style="28" customWidth="1"/>
    <col min="7457" max="7683" width="11.42578125" style="28"/>
    <col min="7684" max="7684" width="4.140625" style="28" customWidth="1"/>
    <col min="7685" max="7685" width="8" style="28" customWidth="1"/>
    <col min="7686" max="7686" width="10.7109375" style="28" customWidth="1"/>
    <col min="7687" max="7687" width="8.140625" style="28" customWidth="1"/>
    <col min="7688" max="7693" width="8.42578125" style="28" customWidth="1"/>
    <col min="7694" max="7694" width="9.42578125" style="28" customWidth="1"/>
    <col min="7695" max="7695" width="71.42578125" style="28" customWidth="1"/>
    <col min="7696" max="7697" width="8.85546875" style="28" customWidth="1"/>
    <col min="7698" max="7698" width="30.7109375" style="28" customWidth="1"/>
    <col min="7699" max="7699" width="12.7109375" style="28" customWidth="1"/>
    <col min="7700" max="7700" width="11.85546875" style="28" customWidth="1"/>
    <col min="7701" max="7701" width="11" style="28" bestFit="1" customWidth="1"/>
    <col min="7702" max="7702" width="12.7109375" style="28" bestFit="1" customWidth="1"/>
    <col min="7703" max="7704" width="5.7109375" style="28" customWidth="1"/>
    <col min="7705" max="7706" width="10.7109375" style="28" customWidth="1"/>
    <col min="7707" max="7707" width="6.140625" style="28" customWidth="1"/>
    <col min="7708" max="7708" width="8.140625" style="28" customWidth="1"/>
    <col min="7709" max="7711" width="4.28515625" style="28" customWidth="1"/>
    <col min="7712" max="7712" width="6.28515625" style="28" customWidth="1"/>
    <col min="7713" max="7939" width="11.42578125" style="28"/>
    <col min="7940" max="7940" width="4.140625" style="28" customWidth="1"/>
    <col min="7941" max="7941" width="8" style="28" customWidth="1"/>
    <col min="7942" max="7942" width="10.7109375" style="28" customWidth="1"/>
    <col min="7943" max="7943" width="8.140625" style="28" customWidth="1"/>
    <col min="7944" max="7949" width="8.42578125" style="28" customWidth="1"/>
    <col min="7950" max="7950" width="9.42578125" style="28" customWidth="1"/>
    <col min="7951" max="7951" width="71.42578125" style="28" customWidth="1"/>
    <col min="7952" max="7953" width="8.85546875" style="28" customWidth="1"/>
    <col min="7954" max="7954" width="30.7109375" style="28" customWidth="1"/>
    <col min="7955" max="7955" width="12.7109375" style="28" customWidth="1"/>
    <col min="7956" max="7956" width="11.85546875" style="28" customWidth="1"/>
    <col min="7957" max="7957" width="11" style="28" bestFit="1" customWidth="1"/>
    <col min="7958" max="7958" width="12.7109375" style="28" bestFit="1" customWidth="1"/>
    <col min="7959" max="7960" width="5.7109375" style="28" customWidth="1"/>
    <col min="7961" max="7962" width="10.7109375" style="28" customWidth="1"/>
    <col min="7963" max="7963" width="6.140625" style="28" customWidth="1"/>
    <col min="7964" max="7964" width="8.140625" style="28" customWidth="1"/>
    <col min="7965" max="7967" width="4.28515625" style="28" customWidth="1"/>
    <col min="7968" max="7968" width="6.28515625" style="28" customWidth="1"/>
    <col min="7969" max="8195" width="11.42578125" style="28"/>
    <col min="8196" max="8196" width="4.140625" style="28" customWidth="1"/>
    <col min="8197" max="8197" width="8" style="28" customWidth="1"/>
    <col min="8198" max="8198" width="10.7109375" style="28" customWidth="1"/>
    <col min="8199" max="8199" width="8.140625" style="28" customWidth="1"/>
    <col min="8200" max="8205" width="8.42578125" style="28" customWidth="1"/>
    <col min="8206" max="8206" width="9.42578125" style="28" customWidth="1"/>
    <col min="8207" max="8207" width="71.42578125" style="28" customWidth="1"/>
    <col min="8208" max="8209" width="8.85546875" style="28" customWidth="1"/>
    <col min="8210" max="8210" width="30.7109375" style="28" customWidth="1"/>
    <col min="8211" max="8211" width="12.7109375" style="28" customWidth="1"/>
    <col min="8212" max="8212" width="11.85546875" style="28" customWidth="1"/>
    <col min="8213" max="8213" width="11" style="28" bestFit="1" customWidth="1"/>
    <col min="8214" max="8214" width="12.7109375" style="28" bestFit="1" customWidth="1"/>
    <col min="8215" max="8216" width="5.7109375" style="28" customWidth="1"/>
    <col min="8217" max="8218" width="10.7109375" style="28" customWidth="1"/>
    <col min="8219" max="8219" width="6.140625" style="28" customWidth="1"/>
    <col min="8220" max="8220" width="8.140625" style="28" customWidth="1"/>
    <col min="8221" max="8223" width="4.28515625" style="28" customWidth="1"/>
    <col min="8224" max="8224" width="6.28515625" style="28" customWidth="1"/>
    <col min="8225" max="8451" width="11.42578125" style="28"/>
    <col min="8452" max="8452" width="4.140625" style="28" customWidth="1"/>
    <col min="8453" max="8453" width="8" style="28" customWidth="1"/>
    <col min="8454" max="8454" width="10.7109375" style="28" customWidth="1"/>
    <col min="8455" max="8455" width="8.140625" style="28" customWidth="1"/>
    <col min="8456" max="8461" width="8.42578125" style="28" customWidth="1"/>
    <col min="8462" max="8462" width="9.42578125" style="28" customWidth="1"/>
    <col min="8463" max="8463" width="71.42578125" style="28" customWidth="1"/>
    <col min="8464" max="8465" width="8.85546875" style="28" customWidth="1"/>
    <col min="8466" max="8466" width="30.7109375" style="28" customWidth="1"/>
    <col min="8467" max="8467" width="12.7109375" style="28" customWidth="1"/>
    <col min="8468" max="8468" width="11.85546875" style="28" customWidth="1"/>
    <col min="8469" max="8469" width="11" style="28" bestFit="1" customWidth="1"/>
    <col min="8470" max="8470" width="12.7109375" style="28" bestFit="1" customWidth="1"/>
    <col min="8471" max="8472" width="5.7109375" style="28" customWidth="1"/>
    <col min="8473" max="8474" width="10.7109375" style="28" customWidth="1"/>
    <col min="8475" max="8475" width="6.140625" style="28" customWidth="1"/>
    <col min="8476" max="8476" width="8.140625" style="28" customWidth="1"/>
    <col min="8477" max="8479" width="4.28515625" style="28" customWidth="1"/>
    <col min="8480" max="8480" width="6.28515625" style="28" customWidth="1"/>
    <col min="8481" max="8707" width="11.42578125" style="28"/>
    <col min="8708" max="8708" width="4.140625" style="28" customWidth="1"/>
    <col min="8709" max="8709" width="8" style="28" customWidth="1"/>
    <col min="8710" max="8710" width="10.7109375" style="28" customWidth="1"/>
    <col min="8711" max="8711" width="8.140625" style="28" customWidth="1"/>
    <col min="8712" max="8717" width="8.42578125" style="28" customWidth="1"/>
    <col min="8718" max="8718" width="9.42578125" style="28" customWidth="1"/>
    <col min="8719" max="8719" width="71.42578125" style="28" customWidth="1"/>
    <col min="8720" max="8721" width="8.85546875" style="28" customWidth="1"/>
    <col min="8722" max="8722" width="30.7109375" style="28" customWidth="1"/>
    <col min="8723" max="8723" width="12.7109375" style="28" customWidth="1"/>
    <col min="8724" max="8724" width="11.85546875" style="28" customWidth="1"/>
    <col min="8725" max="8725" width="11" style="28" bestFit="1" customWidth="1"/>
    <col min="8726" max="8726" width="12.7109375" style="28" bestFit="1" customWidth="1"/>
    <col min="8727" max="8728" width="5.7109375" style="28" customWidth="1"/>
    <col min="8729" max="8730" width="10.7109375" style="28" customWidth="1"/>
    <col min="8731" max="8731" width="6.140625" style="28" customWidth="1"/>
    <col min="8732" max="8732" width="8.140625" style="28" customWidth="1"/>
    <col min="8733" max="8735" width="4.28515625" style="28" customWidth="1"/>
    <col min="8736" max="8736" width="6.28515625" style="28" customWidth="1"/>
    <col min="8737" max="8963" width="11.42578125" style="28"/>
    <col min="8964" max="8964" width="4.140625" style="28" customWidth="1"/>
    <col min="8965" max="8965" width="8" style="28" customWidth="1"/>
    <col min="8966" max="8966" width="10.7109375" style="28" customWidth="1"/>
    <col min="8967" max="8967" width="8.140625" style="28" customWidth="1"/>
    <col min="8968" max="8973" width="8.42578125" style="28" customWidth="1"/>
    <col min="8974" max="8974" width="9.42578125" style="28" customWidth="1"/>
    <col min="8975" max="8975" width="71.42578125" style="28" customWidth="1"/>
    <col min="8976" max="8977" width="8.85546875" style="28" customWidth="1"/>
    <col min="8978" max="8978" width="30.7109375" style="28" customWidth="1"/>
    <col min="8979" max="8979" width="12.7109375" style="28" customWidth="1"/>
    <col min="8980" max="8980" width="11.85546875" style="28" customWidth="1"/>
    <col min="8981" max="8981" width="11" style="28" bestFit="1" customWidth="1"/>
    <col min="8982" max="8982" width="12.7109375" style="28" bestFit="1" customWidth="1"/>
    <col min="8983" max="8984" width="5.7109375" style="28" customWidth="1"/>
    <col min="8985" max="8986" width="10.7109375" style="28" customWidth="1"/>
    <col min="8987" max="8987" width="6.140625" style="28" customWidth="1"/>
    <col min="8988" max="8988" width="8.140625" style="28" customWidth="1"/>
    <col min="8989" max="8991" width="4.28515625" style="28" customWidth="1"/>
    <col min="8992" max="8992" width="6.28515625" style="28" customWidth="1"/>
    <col min="8993" max="9219" width="11.42578125" style="28"/>
    <col min="9220" max="9220" width="4.140625" style="28" customWidth="1"/>
    <col min="9221" max="9221" width="8" style="28" customWidth="1"/>
    <col min="9222" max="9222" width="10.7109375" style="28" customWidth="1"/>
    <col min="9223" max="9223" width="8.140625" style="28" customWidth="1"/>
    <col min="9224" max="9229" width="8.42578125" style="28" customWidth="1"/>
    <col min="9230" max="9230" width="9.42578125" style="28" customWidth="1"/>
    <col min="9231" max="9231" width="71.42578125" style="28" customWidth="1"/>
    <col min="9232" max="9233" width="8.85546875" style="28" customWidth="1"/>
    <col min="9234" max="9234" width="30.7109375" style="28" customWidth="1"/>
    <col min="9235" max="9235" width="12.7109375" style="28" customWidth="1"/>
    <col min="9236" max="9236" width="11.85546875" style="28" customWidth="1"/>
    <col min="9237" max="9237" width="11" style="28" bestFit="1" customWidth="1"/>
    <col min="9238" max="9238" width="12.7109375" style="28" bestFit="1" customWidth="1"/>
    <col min="9239" max="9240" width="5.7109375" style="28" customWidth="1"/>
    <col min="9241" max="9242" width="10.7109375" style="28" customWidth="1"/>
    <col min="9243" max="9243" width="6.140625" style="28" customWidth="1"/>
    <col min="9244" max="9244" width="8.140625" style="28" customWidth="1"/>
    <col min="9245" max="9247" width="4.28515625" style="28" customWidth="1"/>
    <col min="9248" max="9248" width="6.28515625" style="28" customWidth="1"/>
    <col min="9249" max="9475" width="11.42578125" style="28"/>
    <col min="9476" max="9476" width="4.140625" style="28" customWidth="1"/>
    <col min="9477" max="9477" width="8" style="28" customWidth="1"/>
    <col min="9478" max="9478" width="10.7109375" style="28" customWidth="1"/>
    <col min="9479" max="9479" width="8.140625" style="28" customWidth="1"/>
    <col min="9480" max="9485" width="8.42578125" style="28" customWidth="1"/>
    <col min="9486" max="9486" width="9.42578125" style="28" customWidth="1"/>
    <col min="9487" max="9487" width="71.42578125" style="28" customWidth="1"/>
    <col min="9488" max="9489" width="8.85546875" style="28" customWidth="1"/>
    <col min="9490" max="9490" width="30.7109375" style="28" customWidth="1"/>
    <col min="9491" max="9491" width="12.7109375" style="28" customWidth="1"/>
    <col min="9492" max="9492" width="11.85546875" style="28" customWidth="1"/>
    <col min="9493" max="9493" width="11" style="28" bestFit="1" customWidth="1"/>
    <col min="9494" max="9494" width="12.7109375" style="28" bestFit="1" customWidth="1"/>
    <col min="9495" max="9496" width="5.7109375" style="28" customWidth="1"/>
    <col min="9497" max="9498" width="10.7109375" style="28" customWidth="1"/>
    <col min="9499" max="9499" width="6.140625" style="28" customWidth="1"/>
    <col min="9500" max="9500" width="8.140625" style="28" customWidth="1"/>
    <col min="9501" max="9503" width="4.28515625" style="28" customWidth="1"/>
    <col min="9504" max="9504" width="6.28515625" style="28" customWidth="1"/>
    <col min="9505" max="9731" width="11.42578125" style="28"/>
    <col min="9732" max="9732" width="4.140625" style="28" customWidth="1"/>
    <col min="9733" max="9733" width="8" style="28" customWidth="1"/>
    <col min="9734" max="9734" width="10.7109375" style="28" customWidth="1"/>
    <col min="9735" max="9735" width="8.140625" style="28" customWidth="1"/>
    <col min="9736" max="9741" width="8.42578125" style="28" customWidth="1"/>
    <col min="9742" max="9742" width="9.42578125" style="28" customWidth="1"/>
    <col min="9743" max="9743" width="71.42578125" style="28" customWidth="1"/>
    <col min="9744" max="9745" width="8.85546875" style="28" customWidth="1"/>
    <col min="9746" max="9746" width="30.7109375" style="28" customWidth="1"/>
    <col min="9747" max="9747" width="12.7109375" style="28" customWidth="1"/>
    <col min="9748" max="9748" width="11.85546875" style="28" customWidth="1"/>
    <col min="9749" max="9749" width="11" style="28" bestFit="1" customWidth="1"/>
    <col min="9750" max="9750" width="12.7109375" style="28" bestFit="1" customWidth="1"/>
    <col min="9751" max="9752" width="5.7109375" style="28" customWidth="1"/>
    <col min="9753" max="9754" width="10.7109375" style="28" customWidth="1"/>
    <col min="9755" max="9755" width="6.140625" style="28" customWidth="1"/>
    <col min="9756" max="9756" width="8.140625" style="28" customWidth="1"/>
    <col min="9757" max="9759" width="4.28515625" style="28" customWidth="1"/>
    <col min="9760" max="9760" width="6.28515625" style="28" customWidth="1"/>
    <col min="9761" max="9987" width="11.42578125" style="28"/>
    <col min="9988" max="9988" width="4.140625" style="28" customWidth="1"/>
    <col min="9989" max="9989" width="8" style="28" customWidth="1"/>
    <col min="9990" max="9990" width="10.7109375" style="28" customWidth="1"/>
    <col min="9991" max="9991" width="8.140625" style="28" customWidth="1"/>
    <col min="9992" max="9997" width="8.42578125" style="28" customWidth="1"/>
    <col min="9998" max="9998" width="9.42578125" style="28" customWidth="1"/>
    <col min="9999" max="9999" width="71.42578125" style="28" customWidth="1"/>
    <col min="10000" max="10001" width="8.85546875" style="28" customWidth="1"/>
    <col min="10002" max="10002" width="30.7109375" style="28" customWidth="1"/>
    <col min="10003" max="10003" width="12.7109375" style="28" customWidth="1"/>
    <col min="10004" max="10004" width="11.85546875" style="28" customWidth="1"/>
    <col min="10005" max="10005" width="11" style="28" bestFit="1" customWidth="1"/>
    <col min="10006" max="10006" width="12.7109375" style="28" bestFit="1" customWidth="1"/>
    <col min="10007" max="10008" width="5.7109375" style="28" customWidth="1"/>
    <col min="10009" max="10010" width="10.7109375" style="28" customWidth="1"/>
    <col min="10011" max="10011" width="6.140625" style="28" customWidth="1"/>
    <col min="10012" max="10012" width="8.140625" style="28" customWidth="1"/>
    <col min="10013" max="10015" width="4.28515625" style="28" customWidth="1"/>
    <col min="10016" max="10016" width="6.28515625" style="28" customWidth="1"/>
    <col min="10017" max="10243" width="11.42578125" style="28"/>
    <col min="10244" max="10244" width="4.140625" style="28" customWidth="1"/>
    <col min="10245" max="10245" width="8" style="28" customWidth="1"/>
    <col min="10246" max="10246" width="10.7109375" style="28" customWidth="1"/>
    <col min="10247" max="10247" width="8.140625" style="28" customWidth="1"/>
    <col min="10248" max="10253" width="8.42578125" style="28" customWidth="1"/>
    <col min="10254" max="10254" width="9.42578125" style="28" customWidth="1"/>
    <col min="10255" max="10255" width="71.42578125" style="28" customWidth="1"/>
    <col min="10256" max="10257" width="8.85546875" style="28" customWidth="1"/>
    <col min="10258" max="10258" width="30.7109375" style="28" customWidth="1"/>
    <col min="10259" max="10259" width="12.7109375" style="28" customWidth="1"/>
    <col min="10260" max="10260" width="11.85546875" style="28" customWidth="1"/>
    <col min="10261" max="10261" width="11" style="28" bestFit="1" customWidth="1"/>
    <col min="10262" max="10262" width="12.7109375" style="28" bestFit="1" customWidth="1"/>
    <col min="10263" max="10264" width="5.7109375" style="28" customWidth="1"/>
    <col min="10265" max="10266" width="10.7109375" style="28" customWidth="1"/>
    <col min="10267" max="10267" width="6.140625" style="28" customWidth="1"/>
    <col min="10268" max="10268" width="8.140625" style="28" customWidth="1"/>
    <col min="10269" max="10271" width="4.28515625" style="28" customWidth="1"/>
    <col min="10272" max="10272" width="6.28515625" style="28" customWidth="1"/>
    <col min="10273" max="10499" width="11.42578125" style="28"/>
    <col min="10500" max="10500" width="4.140625" style="28" customWidth="1"/>
    <col min="10501" max="10501" width="8" style="28" customWidth="1"/>
    <col min="10502" max="10502" width="10.7109375" style="28" customWidth="1"/>
    <col min="10503" max="10503" width="8.140625" style="28" customWidth="1"/>
    <col min="10504" max="10509" width="8.42578125" style="28" customWidth="1"/>
    <col min="10510" max="10510" width="9.42578125" style="28" customWidth="1"/>
    <col min="10511" max="10511" width="71.42578125" style="28" customWidth="1"/>
    <col min="10512" max="10513" width="8.85546875" style="28" customWidth="1"/>
    <col min="10514" max="10514" width="30.7109375" style="28" customWidth="1"/>
    <col min="10515" max="10515" width="12.7109375" style="28" customWidth="1"/>
    <col min="10516" max="10516" width="11.85546875" style="28" customWidth="1"/>
    <col min="10517" max="10517" width="11" style="28" bestFit="1" customWidth="1"/>
    <col min="10518" max="10518" width="12.7109375" style="28" bestFit="1" customWidth="1"/>
    <col min="10519" max="10520" width="5.7109375" style="28" customWidth="1"/>
    <col min="10521" max="10522" width="10.7109375" style="28" customWidth="1"/>
    <col min="10523" max="10523" width="6.140625" style="28" customWidth="1"/>
    <col min="10524" max="10524" width="8.140625" style="28" customWidth="1"/>
    <col min="10525" max="10527" width="4.28515625" style="28" customWidth="1"/>
    <col min="10528" max="10528" width="6.28515625" style="28" customWidth="1"/>
    <col min="10529" max="10755" width="11.42578125" style="28"/>
    <col min="10756" max="10756" width="4.140625" style="28" customWidth="1"/>
    <col min="10757" max="10757" width="8" style="28" customWidth="1"/>
    <col min="10758" max="10758" width="10.7109375" style="28" customWidth="1"/>
    <col min="10759" max="10759" width="8.140625" style="28" customWidth="1"/>
    <col min="10760" max="10765" width="8.42578125" style="28" customWidth="1"/>
    <col min="10766" max="10766" width="9.42578125" style="28" customWidth="1"/>
    <col min="10767" max="10767" width="71.42578125" style="28" customWidth="1"/>
    <col min="10768" max="10769" width="8.85546875" style="28" customWidth="1"/>
    <col min="10770" max="10770" width="30.7109375" style="28" customWidth="1"/>
    <col min="10771" max="10771" width="12.7109375" style="28" customWidth="1"/>
    <col min="10772" max="10772" width="11.85546875" style="28" customWidth="1"/>
    <col min="10773" max="10773" width="11" style="28" bestFit="1" customWidth="1"/>
    <col min="10774" max="10774" width="12.7109375" style="28" bestFit="1" customWidth="1"/>
    <col min="10775" max="10776" width="5.7109375" style="28" customWidth="1"/>
    <col min="10777" max="10778" width="10.7109375" style="28" customWidth="1"/>
    <col min="10779" max="10779" width="6.140625" style="28" customWidth="1"/>
    <col min="10780" max="10780" width="8.140625" style="28" customWidth="1"/>
    <col min="10781" max="10783" width="4.28515625" style="28" customWidth="1"/>
    <col min="10784" max="10784" width="6.28515625" style="28" customWidth="1"/>
    <col min="10785" max="11011" width="11.42578125" style="28"/>
    <col min="11012" max="11012" width="4.140625" style="28" customWidth="1"/>
    <col min="11013" max="11013" width="8" style="28" customWidth="1"/>
    <col min="11014" max="11014" width="10.7109375" style="28" customWidth="1"/>
    <col min="11015" max="11015" width="8.140625" style="28" customWidth="1"/>
    <col min="11016" max="11021" width="8.42578125" style="28" customWidth="1"/>
    <col min="11022" max="11022" width="9.42578125" style="28" customWidth="1"/>
    <col min="11023" max="11023" width="71.42578125" style="28" customWidth="1"/>
    <col min="11024" max="11025" width="8.85546875" style="28" customWidth="1"/>
    <col min="11026" max="11026" width="30.7109375" style="28" customWidth="1"/>
    <col min="11027" max="11027" width="12.7109375" style="28" customWidth="1"/>
    <col min="11028" max="11028" width="11.85546875" style="28" customWidth="1"/>
    <col min="11029" max="11029" width="11" style="28" bestFit="1" customWidth="1"/>
    <col min="11030" max="11030" width="12.7109375" style="28" bestFit="1" customWidth="1"/>
    <col min="11031" max="11032" width="5.7109375" style="28" customWidth="1"/>
    <col min="11033" max="11034" width="10.7109375" style="28" customWidth="1"/>
    <col min="11035" max="11035" width="6.140625" style="28" customWidth="1"/>
    <col min="11036" max="11036" width="8.140625" style="28" customWidth="1"/>
    <col min="11037" max="11039" width="4.28515625" style="28" customWidth="1"/>
    <col min="11040" max="11040" width="6.28515625" style="28" customWidth="1"/>
    <col min="11041" max="11267" width="11.42578125" style="28"/>
    <col min="11268" max="11268" width="4.140625" style="28" customWidth="1"/>
    <col min="11269" max="11269" width="8" style="28" customWidth="1"/>
    <col min="11270" max="11270" width="10.7109375" style="28" customWidth="1"/>
    <col min="11271" max="11271" width="8.140625" style="28" customWidth="1"/>
    <col min="11272" max="11277" width="8.42578125" style="28" customWidth="1"/>
    <col min="11278" max="11278" width="9.42578125" style="28" customWidth="1"/>
    <col min="11279" max="11279" width="71.42578125" style="28" customWidth="1"/>
    <col min="11280" max="11281" width="8.85546875" style="28" customWidth="1"/>
    <col min="11282" max="11282" width="30.7109375" style="28" customWidth="1"/>
    <col min="11283" max="11283" width="12.7109375" style="28" customWidth="1"/>
    <col min="11284" max="11284" width="11.85546875" style="28" customWidth="1"/>
    <col min="11285" max="11285" width="11" style="28" bestFit="1" customWidth="1"/>
    <col min="11286" max="11286" width="12.7109375" style="28" bestFit="1" customWidth="1"/>
    <col min="11287" max="11288" width="5.7109375" style="28" customWidth="1"/>
    <col min="11289" max="11290" width="10.7109375" style="28" customWidth="1"/>
    <col min="11291" max="11291" width="6.140625" style="28" customWidth="1"/>
    <col min="11292" max="11292" width="8.140625" style="28" customWidth="1"/>
    <col min="11293" max="11295" width="4.28515625" style="28" customWidth="1"/>
    <col min="11296" max="11296" width="6.28515625" style="28" customWidth="1"/>
    <col min="11297" max="11523" width="11.42578125" style="28"/>
    <col min="11524" max="11524" width="4.140625" style="28" customWidth="1"/>
    <col min="11525" max="11525" width="8" style="28" customWidth="1"/>
    <col min="11526" max="11526" width="10.7109375" style="28" customWidth="1"/>
    <col min="11527" max="11527" width="8.140625" style="28" customWidth="1"/>
    <col min="11528" max="11533" width="8.42578125" style="28" customWidth="1"/>
    <col min="11534" max="11534" width="9.42578125" style="28" customWidth="1"/>
    <col min="11535" max="11535" width="71.42578125" style="28" customWidth="1"/>
    <col min="11536" max="11537" width="8.85546875" style="28" customWidth="1"/>
    <col min="11538" max="11538" width="30.7109375" style="28" customWidth="1"/>
    <col min="11539" max="11539" width="12.7109375" style="28" customWidth="1"/>
    <col min="11540" max="11540" width="11.85546875" style="28" customWidth="1"/>
    <col min="11541" max="11541" width="11" style="28" bestFit="1" customWidth="1"/>
    <col min="11542" max="11542" width="12.7109375" style="28" bestFit="1" customWidth="1"/>
    <col min="11543" max="11544" width="5.7109375" style="28" customWidth="1"/>
    <col min="11545" max="11546" width="10.7109375" style="28" customWidth="1"/>
    <col min="11547" max="11547" width="6.140625" style="28" customWidth="1"/>
    <col min="11548" max="11548" width="8.140625" style="28" customWidth="1"/>
    <col min="11549" max="11551" width="4.28515625" style="28" customWidth="1"/>
    <col min="11552" max="11552" width="6.28515625" style="28" customWidth="1"/>
    <col min="11553" max="11779" width="11.42578125" style="28"/>
    <col min="11780" max="11780" width="4.140625" style="28" customWidth="1"/>
    <col min="11781" max="11781" width="8" style="28" customWidth="1"/>
    <col min="11782" max="11782" width="10.7109375" style="28" customWidth="1"/>
    <col min="11783" max="11783" width="8.140625" style="28" customWidth="1"/>
    <col min="11784" max="11789" width="8.42578125" style="28" customWidth="1"/>
    <col min="11790" max="11790" width="9.42578125" style="28" customWidth="1"/>
    <col min="11791" max="11791" width="71.42578125" style="28" customWidth="1"/>
    <col min="11792" max="11793" width="8.85546875" style="28" customWidth="1"/>
    <col min="11794" max="11794" width="30.7109375" style="28" customWidth="1"/>
    <col min="11795" max="11795" width="12.7109375" style="28" customWidth="1"/>
    <col min="11796" max="11796" width="11.85546875" style="28" customWidth="1"/>
    <col min="11797" max="11797" width="11" style="28" bestFit="1" customWidth="1"/>
    <col min="11798" max="11798" width="12.7109375" style="28" bestFit="1" customWidth="1"/>
    <col min="11799" max="11800" width="5.7109375" style="28" customWidth="1"/>
    <col min="11801" max="11802" width="10.7109375" style="28" customWidth="1"/>
    <col min="11803" max="11803" width="6.140625" style="28" customWidth="1"/>
    <col min="11804" max="11804" width="8.140625" style="28" customWidth="1"/>
    <col min="11805" max="11807" width="4.28515625" style="28" customWidth="1"/>
    <col min="11808" max="11808" width="6.28515625" style="28" customWidth="1"/>
    <col min="11809" max="12035" width="11.42578125" style="28"/>
    <col min="12036" max="12036" width="4.140625" style="28" customWidth="1"/>
    <col min="12037" max="12037" width="8" style="28" customWidth="1"/>
    <col min="12038" max="12038" width="10.7109375" style="28" customWidth="1"/>
    <col min="12039" max="12039" width="8.140625" style="28" customWidth="1"/>
    <col min="12040" max="12045" width="8.42578125" style="28" customWidth="1"/>
    <col min="12046" max="12046" width="9.42578125" style="28" customWidth="1"/>
    <col min="12047" max="12047" width="71.42578125" style="28" customWidth="1"/>
    <col min="12048" max="12049" width="8.85546875" style="28" customWidth="1"/>
    <col min="12050" max="12050" width="30.7109375" style="28" customWidth="1"/>
    <col min="12051" max="12051" width="12.7109375" style="28" customWidth="1"/>
    <col min="12052" max="12052" width="11.85546875" style="28" customWidth="1"/>
    <col min="12053" max="12053" width="11" style="28" bestFit="1" customWidth="1"/>
    <col min="12054" max="12054" width="12.7109375" style="28" bestFit="1" customWidth="1"/>
    <col min="12055" max="12056" width="5.7109375" style="28" customWidth="1"/>
    <col min="12057" max="12058" width="10.7109375" style="28" customWidth="1"/>
    <col min="12059" max="12059" width="6.140625" style="28" customWidth="1"/>
    <col min="12060" max="12060" width="8.140625" style="28" customWidth="1"/>
    <col min="12061" max="12063" width="4.28515625" style="28" customWidth="1"/>
    <col min="12064" max="12064" width="6.28515625" style="28" customWidth="1"/>
    <col min="12065" max="12291" width="11.42578125" style="28"/>
    <col min="12292" max="12292" width="4.140625" style="28" customWidth="1"/>
    <col min="12293" max="12293" width="8" style="28" customWidth="1"/>
    <col min="12294" max="12294" width="10.7109375" style="28" customWidth="1"/>
    <col min="12295" max="12295" width="8.140625" style="28" customWidth="1"/>
    <col min="12296" max="12301" width="8.42578125" style="28" customWidth="1"/>
    <col min="12302" max="12302" width="9.42578125" style="28" customWidth="1"/>
    <col min="12303" max="12303" width="71.42578125" style="28" customWidth="1"/>
    <col min="12304" max="12305" width="8.85546875" style="28" customWidth="1"/>
    <col min="12306" max="12306" width="30.7109375" style="28" customWidth="1"/>
    <col min="12307" max="12307" width="12.7109375" style="28" customWidth="1"/>
    <col min="12308" max="12308" width="11.85546875" style="28" customWidth="1"/>
    <col min="12309" max="12309" width="11" style="28" bestFit="1" customWidth="1"/>
    <col min="12310" max="12310" width="12.7109375" style="28" bestFit="1" customWidth="1"/>
    <col min="12311" max="12312" width="5.7109375" style="28" customWidth="1"/>
    <col min="12313" max="12314" width="10.7109375" style="28" customWidth="1"/>
    <col min="12315" max="12315" width="6.140625" style="28" customWidth="1"/>
    <col min="12316" max="12316" width="8.140625" style="28" customWidth="1"/>
    <col min="12317" max="12319" width="4.28515625" style="28" customWidth="1"/>
    <col min="12320" max="12320" width="6.28515625" style="28" customWidth="1"/>
    <col min="12321" max="12547" width="11.42578125" style="28"/>
    <col min="12548" max="12548" width="4.140625" style="28" customWidth="1"/>
    <col min="12549" max="12549" width="8" style="28" customWidth="1"/>
    <col min="12550" max="12550" width="10.7109375" style="28" customWidth="1"/>
    <col min="12551" max="12551" width="8.140625" style="28" customWidth="1"/>
    <col min="12552" max="12557" width="8.42578125" style="28" customWidth="1"/>
    <col min="12558" max="12558" width="9.42578125" style="28" customWidth="1"/>
    <col min="12559" max="12559" width="71.42578125" style="28" customWidth="1"/>
    <col min="12560" max="12561" width="8.85546875" style="28" customWidth="1"/>
    <col min="12562" max="12562" width="30.7109375" style="28" customWidth="1"/>
    <col min="12563" max="12563" width="12.7109375" style="28" customWidth="1"/>
    <col min="12564" max="12564" width="11.85546875" style="28" customWidth="1"/>
    <col min="12565" max="12565" width="11" style="28" bestFit="1" customWidth="1"/>
    <col min="12566" max="12566" width="12.7109375" style="28" bestFit="1" customWidth="1"/>
    <col min="12567" max="12568" width="5.7109375" style="28" customWidth="1"/>
    <col min="12569" max="12570" width="10.7109375" style="28" customWidth="1"/>
    <col min="12571" max="12571" width="6.140625" style="28" customWidth="1"/>
    <col min="12572" max="12572" width="8.140625" style="28" customWidth="1"/>
    <col min="12573" max="12575" width="4.28515625" style="28" customWidth="1"/>
    <col min="12576" max="12576" width="6.28515625" style="28" customWidth="1"/>
    <col min="12577" max="12803" width="11.42578125" style="28"/>
    <col min="12804" max="12804" width="4.140625" style="28" customWidth="1"/>
    <col min="12805" max="12805" width="8" style="28" customWidth="1"/>
    <col min="12806" max="12806" width="10.7109375" style="28" customWidth="1"/>
    <col min="12807" max="12807" width="8.140625" style="28" customWidth="1"/>
    <col min="12808" max="12813" width="8.42578125" style="28" customWidth="1"/>
    <col min="12814" max="12814" width="9.42578125" style="28" customWidth="1"/>
    <col min="12815" max="12815" width="71.42578125" style="28" customWidth="1"/>
    <col min="12816" max="12817" width="8.85546875" style="28" customWidth="1"/>
    <col min="12818" max="12818" width="30.7109375" style="28" customWidth="1"/>
    <col min="12819" max="12819" width="12.7109375" style="28" customWidth="1"/>
    <col min="12820" max="12820" width="11.85546875" style="28" customWidth="1"/>
    <col min="12821" max="12821" width="11" style="28" bestFit="1" customWidth="1"/>
    <col min="12822" max="12822" width="12.7109375" style="28" bestFit="1" customWidth="1"/>
    <col min="12823" max="12824" width="5.7109375" style="28" customWidth="1"/>
    <col min="12825" max="12826" width="10.7109375" style="28" customWidth="1"/>
    <col min="12827" max="12827" width="6.140625" style="28" customWidth="1"/>
    <col min="12828" max="12828" width="8.140625" style="28" customWidth="1"/>
    <col min="12829" max="12831" width="4.28515625" style="28" customWidth="1"/>
    <col min="12832" max="12832" width="6.28515625" style="28" customWidth="1"/>
    <col min="12833" max="13059" width="11.42578125" style="28"/>
    <col min="13060" max="13060" width="4.140625" style="28" customWidth="1"/>
    <col min="13061" max="13061" width="8" style="28" customWidth="1"/>
    <col min="13062" max="13062" width="10.7109375" style="28" customWidth="1"/>
    <col min="13063" max="13063" width="8.140625" style="28" customWidth="1"/>
    <col min="13064" max="13069" width="8.42578125" style="28" customWidth="1"/>
    <col min="13070" max="13070" width="9.42578125" style="28" customWidth="1"/>
    <col min="13071" max="13071" width="71.42578125" style="28" customWidth="1"/>
    <col min="13072" max="13073" width="8.85546875" style="28" customWidth="1"/>
    <col min="13074" max="13074" width="30.7109375" style="28" customWidth="1"/>
    <col min="13075" max="13075" width="12.7109375" style="28" customWidth="1"/>
    <col min="13076" max="13076" width="11.85546875" style="28" customWidth="1"/>
    <col min="13077" max="13077" width="11" style="28" bestFit="1" customWidth="1"/>
    <col min="13078" max="13078" width="12.7109375" style="28" bestFit="1" customWidth="1"/>
    <col min="13079" max="13080" width="5.7109375" style="28" customWidth="1"/>
    <col min="13081" max="13082" width="10.7109375" style="28" customWidth="1"/>
    <col min="13083" max="13083" width="6.140625" style="28" customWidth="1"/>
    <col min="13084" max="13084" width="8.140625" style="28" customWidth="1"/>
    <col min="13085" max="13087" width="4.28515625" style="28" customWidth="1"/>
    <col min="13088" max="13088" width="6.28515625" style="28" customWidth="1"/>
    <col min="13089" max="13315" width="11.42578125" style="28"/>
    <col min="13316" max="13316" width="4.140625" style="28" customWidth="1"/>
    <col min="13317" max="13317" width="8" style="28" customWidth="1"/>
    <col min="13318" max="13318" width="10.7109375" style="28" customWidth="1"/>
    <col min="13319" max="13319" width="8.140625" style="28" customWidth="1"/>
    <col min="13320" max="13325" width="8.42578125" style="28" customWidth="1"/>
    <col min="13326" max="13326" width="9.42578125" style="28" customWidth="1"/>
    <col min="13327" max="13327" width="71.42578125" style="28" customWidth="1"/>
    <col min="13328" max="13329" width="8.85546875" style="28" customWidth="1"/>
    <col min="13330" max="13330" width="30.7109375" style="28" customWidth="1"/>
    <col min="13331" max="13331" width="12.7109375" style="28" customWidth="1"/>
    <col min="13332" max="13332" width="11.85546875" style="28" customWidth="1"/>
    <col min="13333" max="13333" width="11" style="28" bestFit="1" customWidth="1"/>
    <col min="13334" max="13334" width="12.7109375" style="28" bestFit="1" customWidth="1"/>
    <col min="13335" max="13336" width="5.7109375" style="28" customWidth="1"/>
    <col min="13337" max="13338" width="10.7109375" style="28" customWidth="1"/>
    <col min="13339" max="13339" width="6.140625" style="28" customWidth="1"/>
    <col min="13340" max="13340" width="8.140625" style="28" customWidth="1"/>
    <col min="13341" max="13343" width="4.28515625" style="28" customWidth="1"/>
    <col min="13344" max="13344" width="6.28515625" style="28" customWidth="1"/>
    <col min="13345" max="13571" width="11.42578125" style="28"/>
    <col min="13572" max="13572" width="4.140625" style="28" customWidth="1"/>
    <col min="13573" max="13573" width="8" style="28" customWidth="1"/>
    <col min="13574" max="13574" width="10.7109375" style="28" customWidth="1"/>
    <col min="13575" max="13575" width="8.140625" style="28" customWidth="1"/>
    <col min="13576" max="13581" width="8.42578125" style="28" customWidth="1"/>
    <col min="13582" max="13582" width="9.42578125" style="28" customWidth="1"/>
    <col min="13583" max="13583" width="71.42578125" style="28" customWidth="1"/>
    <col min="13584" max="13585" width="8.85546875" style="28" customWidth="1"/>
    <col min="13586" max="13586" width="30.7109375" style="28" customWidth="1"/>
    <col min="13587" max="13587" width="12.7109375" style="28" customWidth="1"/>
    <col min="13588" max="13588" width="11.85546875" style="28" customWidth="1"/>
    <col min="13589" max="13589" width="11" style="28" bestFit="1" customWidth="1"/>
    <col min="13590" max="13590" width="12.7109375" style="28" bestFit="1" customWidth="1"/>
    <col min="13591" max="13592" width="5.7109375" style="28" customWidth="1"/>
    <col min="13593" max="13594" width="10.7109375" style="28" customWidth="1"/>
    <col min="13595" max="13595" width="6.140625" style="28" customWidth="1"/>
    <col min="13596" max="13596" width="8.140625" style="28" customWidth="1"/>
    <col min="13597" max="13599" width="4.28515625" style="28" customWidth="1"/>
    <col min="13600" max="13600" width="6.28515625" style="28" customWidth="1"/>
    <col min="13601" max="13827" width="11.42578125" style="28"/>
    <col min="13828" max="13828" width="4.140625" style="28" customWidth="1"/>
    <col min="13829" max="13829" width="8" style="28" customWidth="1"/>
    <col min="13830" max="13830" width="10.7109375" style="28" customWidth="1"/>
    <col min="13831" max="13831" width="8.140625" style="28" customWidth="1"/>
    <col min="13832" max="13837" width="8.42578125" style="28" customWidth="1"/>
    <col min="13838" max="13838" width="9.42578125" style="28" customWidth="1"/>
    <col min="13839" max="13839" width="71.42578125" style="28" customWidth="1"/>
    <col min="13840" max="13841" width="8.85546875" style="28" customWidth="1"/>
    <col min="13842" max="13842" width="30.7109375" style="28" customWidth="1"/>
    <col min="13843" max="13843" width="12.7109375" style="28" customWidth="1"/>
    <col min="13844" max="13844" width="11.85546875" style="28" customWidth="1"/>
    <col min="13845" max="13845" width="11" style="28" bestFit="1" customWidth="1"/>
    <col min="13846" max="13846" width="12.7109375" style="28" bestFit="1" customWidth="1"/>
    <col min="13847" max="13848" width="5.7109375" style="28" customWidth="1"/>
    <col min="13849" max="13850" width="10.7109375" style="28" customWidth="1"/>
    <col min="13851" max="13851" width="6.140625" style="28" customWidth="1"/>
    <col min="13852" max="13852" width="8.140625" style="28" customWidth="1"/>
    <col min="13853" max="13855" width="4.28515625" style="28" customWidth="1"/>
    <col min="13856" max="13856" width="6.28515625" style="28" customWidth="1"/>
    <col min="13857" max="14083" width="11.42578125" style="28"/>
    <col min="14084" max="14084" width="4.140625" style="28" customWidth="1"/>
    <col min="14085" max="14085" width="8" style="28" customWidth="1"/>
    <col min="14086" max="14086" width="10.7109375" style="28" customWidth="1"/>
    <col min="14087" max="14087" width="8.140625" style="28" customWidth="1"/>
    <col min="14088" max="14093" width="8.42578125" style="28" customWidth="1"/>
    <col min="14094" max="14094" width="9.42578125" style="28" customWidth="1"/>
    <col min="14095" max="14095" width="71.42578125" style="28" customWidth="1"/>
    <col min="14096" max="14097" width="8.85546875" style="28" customWidth="1"/>
    <col min="14098" max="14098" width="30.7109375" style="28" customWidth="1"/>
    <col min="14099" max="14099" width="12.7109375" style="28" customWidth="1"/>
    <col min="14100" max="14100" width="11.85546875" style="28" customWidth="1"/>
    <col min="14101" max="14101" width="11" style="28" bestFit="1" customWidth="1"/>
    <col min="14102" max="14102" width="12.7109375" style="28" bestFit="1" customWidth="1"/>
    <col min="14103" max="14104" width="5.7109375" style="28" customWidth="1"/>
    <col min="14105" max="14106" width="10.7109375" style="28" customWidth="1"/>
    <col min="14107" max="14107" width="6.140625" style="28" customWidth="1"/>
    <col min="14108" max="14108" width="8.140625" style="28" customWidth="1"/>
    <col min="14109" max="14111" width="4.28515625" style="28" customWidth="1"/>
    <col min="14112" max="14112" width="6.28515625" style="28" customWidth="1"/>
    <col min="14113" max="14339" width="11.42578125" style="28"/>
    <col min="14340" max="14340" width="4.140625" style="28" customWidth="1"/>
    <col min="14341" max="14341" width="8" style="28" customWidth="1"/>
    <col min="14342" max="14342" width="10.7109375" style="28" customWidth="1"/>
    <col min="14343" max="14343" width="8.140625" style="28" customWidth="1"/>
    <col min="14344" max="14349" width="8.42578125" style="28" customWidth="1"/>
    <col min="14350" max="14350" width="9.42578125" style="28" customWidth="1"/>
    <col min="14351" max="14351" width="71.42578125" style="28" customWidth="1"/>
    <col min="14352" max="14353" width="8.85546875" style="28" customWidth="1"/>
    <col min="14354" max="14354" width="30.7109375" style="28" customWidth="1"/>
    <col min="14355" max="14355" width="12.7109375" style="28" customWidth="1"/>
    <col min="14356" max="14356" width="11.85546875" style="28" customWidth="1"/>
    <col min="14357" max="14357" width="11" style="28" bestFit="1" customWidth="1"/>
    <col min="14358" max="14358" width="12.7109375" style="28" bestFit="1" customWidth="1"/>
    <col min="14359" max="14360" width="5.7109375" style="28" customWidth="1"/>
    <col min="14361" max="14362" width="10.7109375" style="28" customWidth="1"/>
    <col min="14363" max="14363" width="6.140625" style="28" customWidth="1"/>
    <col min="14364" max="14364" width="8.140625" style="28" customWidth="1"/>
    <col min="14365" max="14367" width="4.28515625" style="28" customWidth="1"/>
    <col min="14368" max="14368" width="6.28515625" style="28" customWidth="1"/>
    <col min="14369" max="14595" width="11.42578125" style="28"/>
    <col min="14596" max="14596" width="4.140625" style="28" customWidth="1"/>
    <col min="14597" max="14597" width="8" style="28" customWidth="1"/>
    <col min="14598" max="14598" width="10.7109375" style="28" customWidth="1"/>
    <col min="14599" max="14599" width="8.140625" style="28" customWidth="1"/>
    <col min="14600" max="14605" width="8.42578125" style="28" customWidth="1"/>
    <col min="14606" max="14606" width="9.42578125" style="28" customWidth="1"/>
    <col min="14607" max="14607" width="71.42578125" style="28" customWidth="1"/>
    <col min="14608" max="14609" width="8.85546875" style="28" customWidth="1"/>
    <col min="14610" max="14610" width="30.7109375" style="28" customWidth="1"/>
    <col min="14611" max="14611" width="12.7109375" style="28" customWidth="1"/>
    <col min="14612" max="14612" width="11.85546875" style="28" customWidth="1"/>
    <col min="14613" max="14613" width="11" style="28" bestFit="1" customWidth="1"/>
    <col min="14614" max="14614" width="12.7109375" style="28" bestFit="1" customWidth="1"/>
    <col min="14615" max="14616" width="5.7109375" style="28" customWidth="1"/>
    <col min="14617" max="14618" width="10.7109375" style="28" customWidth="1"/>
    <col min="14619" max="14619" width="6.140625" style="28" customWidth="1"/>
    <col min="14620" max="14620" width="8.140625" style="28" customWidth="1"/>
    <col min="14621" max="14623" width="4.28515625" style="28" customWidth="1"/>
    <col min="14624" max="14624" width="6.28515625" style="28" customWidth="1"/>
    <col min="14625" max="14851" width="11.42578125" style="28"/>
    <col min="14852" max="14852" width="4.140625" style="28" customWidth="1"/>
    <col min="14853" max="14853" width="8" style="28" customWidth="1"/>
    <col min="14854" max="14854" width="10.7109375" style="28" customWidth="1"/>
    <col min="14855" max="14855" width="8.140625" style="28" customWidth="1"/>
    <col min="14856" max="14861" width="8.42578125" style="28" customWidth="1"/>
    <col min="14862" max="14862" width="9.42578125" style="28" customWidth="1"/>
    <col min="14863" max="14863" width="71.42578125" style="28" customWidth="1"/>
    <col min="14864" max="14865" width="8.85546875" style="28" customWidth="1"/>
    <col min="14866" max="14866" width="30.7109375" style="28" customWidth="1"/>
    <col min="14867" max="14867" width="12.7109375" style="28" customWidth="1"/>
    <col min="14868" max="14868" width="11.85546875" style="28" customWidth="1"/>
    <col min="14869" max="14869" width="11" style="28" bestFit="1" customWidth="1"/>
    <col min="14870" max="14870" width="12.7109375" style="28" bestFit="1" customWidth="1"/>
    <col min="14871" max="14872" width="5.7109375" style="28" customWidth="1"/>
    <col min="14873" max="14874" width="10.7109375" style="28" customWidth="1"/>
    <col min="14875" max="14875" width="6.140625" style="28" customWidth="1"/>
    <col min="14876" max="14876" width="8.140625" style="28" customWidth="1"/>
    <col min="14877" max="14879" width="4.28515625" style="28" customWidth="1"/>
    <col min="14880" max="14880" width="6.28515625" style="28" customWidth="1"/>
    <col min="14881" max="15107" width="11.42578125" style="28"/>
    <col min="15108" max="15108" width="4.140625" style="28" customWidth="1"/>
    <col min="15109" max="15109" width="8" style="28" customWidth="1"/>
    <col min="15110" max="15110" width="10.7109375" style="28" customWidth="1"/>
    <col min="15111" max="15111" width="8.140625" style="28" customWidth="1"/>
    <col min="15112" max="15117" width="8.42578125" style="28" customWidth="1"/>
    <col min="15118" max="15118" width="9.42578125" style="28" customWidth="1"/>
    <col min="15119" max="15119" width="71.42578125" style="28" customWidth="1"/>
    <col min="15120" max="15121" width="8.85546875" style="28" customWidth="1"/>
    <col min="15122" max="15122" width="30.7109375" style="28" customWidth="1"/>
    <col min="15123" max="15123" width="12.7109375" style="28" customWidth="1"/>
    <col min="15124" max="15124" width="11.85546875" style="28" customWidth="1"/>
    <col min="15125" max="15125" width="11" style="28" bestFit="1" customWidth="1"/>
    <col min="15126" max="15126" width="12.7109375" style="28" bestFit="1" customWidth="1"/>
    <col min="15127" max="15128" width="5.7109375" style="28" customWidth="1"/>
    <col min="15129" max="15130" width="10.7109375" style="28" customWidth="1"/>
    <col min="15131" max="15131" width="6.140625" style="28" customWidth="1"/>
    <col min="15132" max="15132" width="8.140625" style="28" customWidth="1"/>
    <col min="15133" max="15135" width="4.28515625" style="28" customWidth="1"/>
    <col min="15136" max="15136" width="6.28515625" style="28" customWidth="1"/>
    <col min="15137" max="15363" width="11.42578125" style="28"/>
    <col min="15364" max="15364" width="4.140625" style="28" customWidth="1"/>
    <col min="15365" max="15365" width="8" style="28" customWidth="1"/>
    <col min="15366" max="15366" width="10.7109375" style="28" customWidth="1"/>
    <col min="15367" max="15367" width="8.140625" style="28" customWidth="1"/>
    <col min="15368" max="15373" width="8.42578125" style="28" customWidth="1"/>
    <col min="15374" max="15374" width="9.42578125" style="28" customWidth="1"/>
    <col min="15375" max="15375" width="71.42578125" style="28" customWidth="1"/>
    <col min="15376" max="15377" width="8.85546875" style="28" customWidth="1"/>
    <col min="15378" max="15378" width="30.7109375" style="28" customWidth="1"/>
    <col min="15379" max="15379" width="12.7109375" style="28" customWidth="1"/>
    <col min="15380" max="15380" width="11.85546875" style="28" customWidth="1"/>
    <col min="15381" max="15381" width="11" style="28" bestFit="1" customWidth="1"/>
    <col min="15382" max="15382" width="12.7109375" style="28" bestFit="1" customWidth="1"/>
    <col min="15383" max="15384" width="5.7109375" style="28" customWidth="1"/>
    <col min="15385" max="15386" width="10.7109375" style="28" customWidth="1"/>
    <col min="15387" max="15387" width="6.140625" style="28" customWidth="1"/>
    <col min="15388" max="15388" width="8.140625" style="28" customWidth="1"/>
    <col min="15389" max="15391" width="4.28515625" style="28" customWidth="1"/>
    <col min="15392" max="15392" width="6.28515625" style="28" customWidth="1"/>
    <col min="15393" max="15619" width="11.42578125" style="28"/>
    <col min="15620" max="15620" width="4.140625" style="28" customWidth="1"/>
    <col min="15621" max="15621" width="8" style="28" customWidth="1"/>
    <col min="15622" max="15622" width="10.7109375" style="28" customWidth="1"/>
    <col min="15623" max="15623" width="8.140625" style="28" customWidth="1"/>
    <col min="15624" max="15629" width="8.42578125" style="28" customWidth="1"/>
    <col min="15630" max="15630" width="9.42578125" style="28" customWidth="1"/>
    <col min="15631" max="15631" width="71.42578125" style="28" customWidth="1"/>
    <col min="15632" max="15633" width="8.85546875" style="28" customWidth="1"/>
    <col min="15634" max="15634" width="30.7109375" style="28" customWidth="1"/>
    <col min="15635" max="15635" width="12.7109375" style="28" customWidth="1"/>
    <col min="15636" max="15636" width="11.85546875" style="28" customWidth="1"/>
    <col min="15637" max="15637" width="11" style="28" bestFit="1" customWidth="1"/>
    <col min="15638" max="15638" width="12.7109375" style="28" bestFit="1" customWidth="1"/>
    <col min="15639" max="15640" width="5.7109375" style="28" customWidth="1"/>
    <col min="15641" max="15642" width="10.7109375" style="28" customWidth="1"/>
    <col min="15643" max="15643" width="6.140625" style="28" customWidth="1"/>
    <col min="15644" max="15644" width="8.140625" style="28" customWidth="1"/>
    <col min="15645" max="15647" width="4.28515625" style="28" customWidth="1"/>
    <col min="15648" max="15648" width="6.28515625" style="28" customWidth="1"/>
    <col min="15649" max="15875" width="11.42578125" style="28"/>
    <col min="15876" max="15876" width="4.140625" style="28" customWidth="1"/>
    <col min="15877" max="15877" width="8" style="28" customWidth="1"/>
    <col min="15878" max="15878" width="10.7109375" style="28" customWidth="1"/>
    <col min="15879" max="15879" width="8.140625" style="28" customWidth="1"/>
    <col min="15880" max="15885" width="8.42578125" style="28" customWidth="1"/>
    <col min="15886" max="15886" width="9.42578125" style="28" customWidth="1"/>
    <col min="15887" max="15887" width="71.42578125" style="28" customWidth="1"/>
    <col min="15888" max="15889" width="8.85546875" style="28" customWidth="1"/>
    <col min="15890" max="15890" width="30.7109375" style="28" customWidth="1"/>
    <col min="15891" max="15891" width="12.7109375" style="28" customWidth="1"/>
    <col min="15892" max="15892" width="11.85546875" style="28" customWidth="1"/>
    <col min="15893" max="15893" width="11" style="28" bestFit="1" customWidth="1"/>
    <col min="15894" max="15894" width="12.7109375" style="28" bestFit="1" customWidth="1"/>
    <col min="15895" max="15896" width="5.7109375" style="28" customWidth="1"/>
    <col min="15897" max="15898" width="10.7109375" style="28" customWidth="1"/>
    <col min="15899" max="15899" width="6.140625" style="28" customWidth="1"/>
    <col min="15900" max="15900" width="8.140625" style="28" customWidth="1"/>
    <col min="15901" max="15903" width="4.28515625" style="28" customWidth="1"/>
    <col min="15904" max="15904" width="6.28515625" style="28" customWidth="1"/>
    <col min="15905" max="16131" width="11.42578125" style="28"/>
    <col min="16132" max="16132" width="4.140625" style="28" customWidth="1"/>
    <col min="16133" max="16133" width="8" style="28" customWidth="1"/>
    <col min="16134" max="16134" width="10.7109375" style="28" customWidth="1"/>
    <col min="16135" max="16135" width="8.140625" style="28" customWidth="1"/>
    <col min="16136" max="16141" width="8.42578125" style="28" customWidth="1"/>
    <col min="16142" max="16142" width="9.42578125" style="28" customWidth="1"/>
    <col min="16143" max="16143" width="71.42578125" style="28" customWidth="1"/>
    <col min="16144" max="16145" width="8.85546875" style="28" customWidth="1"/>
    <col min="16146" max="16146" width="30.7109375" style="28" customWidth="1"/>
    <col min="16147" max="16147" width="12.7109375" style="28" customWidth="1"/>
    <col min="16148" max="16148" width="11.85546875" style="28" customWidth="1"/>
    <col min="16149" max="16149" width="11" style="28" bestFit="1" customWidth="1"/>
    <col min="16150" max="16150" width="12.7109375" style="28" bestFit="1" customWidth="1"/>
    <col min="16151" max="16152" width="5.7109375" style="28" customWidth="1"/>
    <col min="16153" max="16154" width="10.7109375" style="28" customWidth="1"/>
    <col min="16155" max="16155" width="6.140625" style="28" customWidth="1"/>
    <col min="16156" max="16156" width="8.140625" style="28" customWidth="1"/>
    <col min="16157" max="16159" width="4.28515625" style="28" customWidth="1"/>
    <col min="16160" max="16160" width="6.28515625" style="28" customWidth="1"/>
    <col min="16161" max="16384" width="11.42578125" style="28"/>
  </cols>
  <sheetData>
    <row r="1" spans="1:35" s="22" customFormat="1" ht="4.5" customHeight="1" x14ac:dyDescent="0.25">
      <c r="F1" s="23"/>
      <c r="G1" s="23"/>
      <c r="H1" s="23"/>
      <c r="I1" s="80"/>
      <c r="J1" s="77"/>
      <c r="L1" s="77"/>
      <c r="O1" s="71"/>
      <c r="P1" s="24"/>
      <c r="Q1" s="25"/>
      <c r="R1" s="25"/>
      <c r="S1" s="25"/>
      <c r="T1" s="25"/>
    </row>
    <row r="2" spans="1:35" s="22" customFormat="1" ht="18" customHeight="1" x14ac:dyDescent="0.25">
      <c r="A2" s="118" t="s">
        <v>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5" s="22" customFormat="1" ht="18.75" customHeight="1" thickBot="1" x14ac:dyDescent="0.3">
      <c r="A3" s="118" t="s">
        <v>221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5" s="22" customFormat="1" ht="15.75" customHeight="1" thickBot="1" x14ac:dyDescent="0.3">
      <c r="A4" s="119" t="s">
        <v>248</v>
      </c>
      <c r="B4" s="120"/>
      <c r="C4" s="120"/>
      <c r="D4" s="121"/>
      <c r="E4" s="92" t="s">
        <v>594</v>
      </c>
      <c r="F4" s="54"/>
      <c r="G4" s="45"/>
      <c r="H4" s="46" t="s">
        <v>249</v>
      </c>
      <c r="I4" s="81" t="s">
        <v>635</v>
      </c>
      <c r="J4" s="122"/>
      <c r="K4" s="123"/>
      <c r="L4" s="78"/>
      <c r="M4" s="124"/>
      <c r="N4" s="124"/>
      <c r="O4" s="72"/>
      <c r="P4" s="47"/>
      <c r="Q4" s="47"/>
      <c r="R4" s="99"/>
      <c r="S4" s="99"/>
      <c r="T4" s="99"/>
      <c r="U4" s="125" t="s">
        <v>252</v>
      </c>
      <c r="V4" s="126"/>
      <c r="W4" s="126"/>
      <c r="X4" s="126"/>
      <c r="Y4" s="126"/>
      <c r="Z4" s="126"/>
      <c r="AA4" s="126"/>
      <c r="AB4" s="126"/>
      <c r="AC4" s="126"/>
      <c r="AD4" s="126"/>
      <c r="AE4" s="126"/>
      <c r="AF4" s="127"/>
    </row>
    <row r="5" spans="1:35" s="22" customFormat="1" ht="27.75" customHeight="1" thickBot="1" x14ac:dyDescent="0.3">
      <c r="A5" s="128" t="s">
        <v>244</v>
      </c>
      <c r="B5" s="129"/>
      <c r="C5" s="129"/>
      <c r="D5" s="130"/>
      <c r="E5" s="93">
        <v>29492093000</v>
      </c>
      <c r="F5" s="45"/>
      <c r="G5" s="48"/>
      <c r="H5" s="49" t="s">
        <v>250</v>
      </c>
      <c r="I5" s="117">
        <f>1001000000+222067612</f>
        <v>1223067612</v>
      </c>
      <c r="J5" s="131"/>
      <c r="K5" s="132"/>
      <c r="L5" s="78"/>
      <c r="M5" s="45"/>
      <c r="N5" s="96"/>
      <c r="O5" s="72"/>
      <c r="P5" s="47"/>
      <c r="Q5" s="47"/>
      <c r="R5" s="99"/>
      <c r="S5" s="99"/>
      <c r="T5" s="99"/>
      <c r="U5" s="99"/>
      <c r="V5" s="133" t="s">
        <v>589</v>
      </c>
      <c r="W5" s="133"/>
      <c r="X5" s="133"/>
      <c r="Y5" s="133"/>
      <c r="Z5" s="133"/>
      <c r="AA5" s="133"/>
      <c r="AB5" s="133"/>
      <c r="AC5" s="133"/>
      <c r="AD5" s="133"/>
      <c r="AE5" s="133"/>
      <c r="AF5" s="133"/>
    </row>
    <row r="6" spans="1:35" s="22" customFormat="1" ht="27.75" customHeight="1" thickBot="1" x14ac:dyDescent="0.3">
      <c r="A6" s="134" t="s">
        <v>245</v>
      </c>
      <c r="B6" s="135"/>
      <c r="C6" s="135"/>
      <c r="D6" s="136"/>
      <c r="E6" s="94">
        <v>28182097086</v>
      </c>
      <c r="F6" s="45"/>
      <c r="G6" s="48"/>
      <c r="H6" s="50" t="s">
        <v>251</v>
      </c>
      <c r="I6" s="117">
        <f>955039556+218967295</f>
        <v>1174006851</v>
      </c>
      <c r="J6" s="137"/>
      <c r="K6" s="138"/>
      <c r="L6" s="78"/>
      <c r="M6" s="45"/>
      <c r="N6" s="96"/>
      <c r="O6" s="72"/>
      <c r="P6" s="47"/>
      <c r="Q6" s="47"/>
      <c r="R6" s="99"/>
      <c r="S6" s="99"/>
      <c r="T6" s="99"/>
      <c r="U6" s="101" t="s">
        <v>154</v>
      </c>
      <c r="V6" s="139" t="s">
        <v>590</v>
      </c>
      <c r="W6" s="140"/>
      <c r="X6" s="140"/>
      <c r="Y6" s="140"/>
      <c r="Z6" s="140"/>
      <c r="AA6" s="140"/>
      <c r="AB6" s="140"/>
      <c r="AC6" s="140"/>
      <c r="AD6" s="140"/>
      <c r="AE6" s="140"/>
      <c r="AF6" s="141"/>
    </row>
    <row r="7" spans="1:35" s="22" customFormat="1" ht="15.75" customHeight="1" thickBot="1" x14ac:dyDescent="0.3">
      <c r="A7" s="142"/>
      <c r="B7" s="142"/>
      <c r="C7" s="142"/>
      <c r="D7" s="142"/>
      <c r="E7" s="142"/>
      <c r="F7" s="142"/>
      <c r="G7" s="142"/>
      <c r="H7" s="142"/>
      <c r="I7" s="142"/>
      <c r="J7" s="142"/>
      <c r="K7" s="142"/>
      <c r="L7" s="142"/>
      <c r="M7" s="142"/>
      <c r="N7" s="142"/>
      <c r="O7" s="72"/>
      <c r="P7" s="47"/>
      <c r="Q7" s="47"/>
      <c r="R7" s="99"/>
      <c r="S7" s="99"/>
      <c r="T7" s="99"/>
      <c r="U7" s="102" t="s">
        <v>155</v>
      </c>
      <c r="V7" s="143" t="s">
        <v>591</v>
      </c>
      <c r="W7" s="144"/>
      <c r="X7" s="144"/>
      <c r="Y7" s="144"/>
      <c r="Z7" s="144"/>
      <c r="AA7" s="144"/>
      <c r="AB7" s="144"/>
      <c r="AC7" s="144"/>
      <c r="AD7" s="144"/>
      <c r="AE7" s="144"/>
      <c r="AF7" s="145"/>
    </row>
    <row r="8" spans="1:35" s="22" customFormat="1" ht="33" customHeight="1" x14ac:dyDescent="0.25">
      <c r="A8" s="119" t="s">
        <v>246</v>
      </c>
      <c r="B8" s="120"/>
      <c r="C8" s="120"/>
      <c r="D8" s="121"/>
      <c r="E8" s="92"/>
      <c r="F8" s="146"/>
      <c r="G8" s="124"/>
      <c r="H8" s="124"/>
      <c r="I8" s="82"/>
      <c r="J8" s="124"/>
      <c r="K8" s="124"/>
      <c r="L8" s="124"/>
      <c r="M8" s="124"/>
      <c r="N8" s="124"/>
      <c r="O8" s="72"/>
      <c r="P8" s="47"/>
      <c r="Q8" s="47"/>
      <c r="R8" s="99"/>
      <c r="S8" s="99"/>
      <c r="T8" s="99"/>
      <c r="U8" s="103" t="s">
        <v>156</v>
      </c>
      <c r="V8" s="143" t="s">
        <v>592</v>
      </c>
      <c r="W8" s="144"/>
      <c r="X8" s="144"/>
      <c r="Y8" s="144"/>
      <c r="Z8" s="144"/>
      <c r="AA8" s="144"/>
      <c r="AB8" s="144"/>
      <c r="AC8" s="144"/>
      <c r="AD8" s="144"/>
      <c r="AE8" s="144"/>
      <c r="AF8" s="145"/>
      <c r="AH8" s="26"/>
      <c r="AI8" s="26"/>
    </row>
    <row r="9" spans="1:35" s="22" customFormat="1" ht="28.5" customHeight="1" thickBot="1" x14ac:dyDescent="0.3">
      <c r="A9" s="134" t="s">
        <v>247</v>
      </c>
      <c r="B9" s="135"/>
      <c r="C9" s="135"/>
      <c r="D9" s="136"/>
      <c r="E9" s="95"/>
      <c r="F9" s="148"/>
      <c r="G9" s="147"/>
      <c r="H9" s="147"/>
      <c r="I9" s="82"/>
      <c r="J9" s="147"/>
      <c r="K9" s="147"/>
      <c r="L9" s="147"/>
      <c r="M9" s="147"/>
      <c r="N9" s="147"/>
      <c r="O9" s="72"/>
      <c r="P9" s="47"/>
      <c r="Q9" s="47"/>
      <c r="R9" s="99"/>
      <c r="S9" s="99"/>
      <c r="T9" s="99"/>
      <c r="U9" s="104" t="s">
        <v>157</v>
      </c>
      <c r="V9" s="149" t="s">
        <v>593</v>
      </c>
      <c r="W9" s="150"/>
      <c r="X9" s="150"/>
      <c r="Y9" s="150"/>
      <c r="Z9" s="150"/>
      <c r="AA9" s="150"/>
      <c r="AB9" s="150"/>
      <c r="AC9" s="150"/>
      <c r="AD9" s="150"/>
      <c r="AE9" s="150"/>
      <c r="AF9" s="151"/>
    </row>
    <row r="10" spans="1:35" s="26" customFormat="1" ht="51.75" customHeight="1" x14ac:dyDescent="0.25">
      <c r="A10" s="152" t="s">
        <v>1</v>
      </c>
      <c r="B10" s="153"/>
      <c r="C10" s="153"/>
      <c r="D10" s="153"/>
      <c r="E10" s="153"/>
      <c r="F10" s="153"/>
      <c r="G10" s="153"/>
      <c r="H10" s="153"/>
      <c r="I10" s="153"/>
      <c r="J10" s="153"/>
      <c r="K10" s="153"/>
      <c r="L10" s="153"/>
      <c r="M10" s="153"/>
      <c r="N10" s="154"/>
      <c r="O10" s="155" t="s">
        <v>2</v>
      </c>
      <c r="P10" s="153"/>
      <c r="Q10" s="153"/>
      <c r="R10" s="153"/>
      <c r="S10" s="153"/>
      <c r="T10" s="153"/>
      <c r="U10" s="154"/>
      <c r="V10" s="155" t="s">
        <v>3</v>
      </c>
      <c r="W10" s="153"/>
      <c r="X10" s="153"/>
      <c r="Y10" s="153"/>
      <c r="Z10" s="154"/>
      <c r="AA10" s="155" t="s">
        <v>4</v>
      </c>
      <c r="AB10" s="153"/>
      <c r="AC10" s="153"/>
      <c r="AD10" s="153"/>
      <c r="AE10" s="154"/>
      <c r="AF10" s="56" t="s">
        <v>5</v>
      </c>
    </row>
    <row r="11" spans="1:35" s="55" customFormat="1" ht="18" customHeight="1" x14ac:dyDescent="0.25">
      <c r="A11" s="90">
        <v>1</v>
      </c>
      <c r="B11" s="90">
        <v>2</v>
      </c>
      <c r="C11" s="90">
        <v>3</v>
      </c>
      <c r="D11" s="156">
        <v>4</v>
      </c>
      <c r="E11" s="156"/>
      <c r="F11" s="58">
        <v>5</v>
      </c>
      <c r="G11" s="58">
        <v>6</v>
      </c>
      <c r="H11" s="58">
        <v>7</v>
      </c>
      <c r="I11" s="156">
        <v>8</v>
      </c>
      <c r="J11" s="156"/>
      <c r="K11" s="156"/>
      <c r="L11" s="57">
        <v>9</v>
      </c>
      <c r="M11" s="156">
        <v>10</v>
      </c>
      <c r="N11" s="156"/>
      <c r="O11" s="59">
        <v>11</v>
      </c>
      <c r="P11" s="59">
        <v>12</v>
      </c>
      <c r="Q11" s="59">
        <v>13</v>
      </c>
      <c r="R11" s="59">
        <v>14</v>
      </c>
      <c r="S11" s="59">
        <v>15</v>
      </c>
      <c r="T11" s="59">
        <v>16</v>
      </c>
      <c r="U11" s="59">
        <v>17</v>
      </c>
      <c r="V11" s="57">
        <v>18</v>
      </c>
      <c r="W11" s="57">
        <v>19</v>
      </c>
      <c r="X11" s="57">
        <v>20</v>
      </c>
      <c r="Y11" s="57">
        <v>21</v>
      </c>
      <c r="Z11" s="57">
        <v>22</v>
      </c>
      <c r="AA11" s="156">
        <v>23</v>
      </c>
      <c r="AB11" s="156"/>
      <c r="AC11" s="156"/>
      <c r="AD11" s="156"/>
      <c r="AE11" s="156"/>
      <c r="AF11" s="57">
        <v>24</v>
      </c>
    </row>
    <row r="12" spans="1:35" s="55" customFormat="1" ht="87.75" hidden="1" customHeight="1" thickTop="1" thickBot="1" x14ac:dyDescent="0.25">
      <c r="A12" s="158" t="s">
        <v>6</v>
      </c>
      <c r="B12" s="91"/>
      <c r="C12" s="158" t="s">
        <v>222</v>
      </c>
      <c r="D12" s="158" t="s">
        <v>158</v>
      </c>
      <c r="E12" s="58"/>
      <c r="F12" s="157" t="s">
        <v>7</v>
      </c>
      <c r="G12" s="58"/>
      <c r="H12" s="157" t="s">
        <v>8</v>
      </c>
      <c r="I12" s="58"/>
      <c r="J12" s="157" t="s">
        <v>9</v>
      </c>
      <c r="K12" s="157"/>
      <c r="L12" s="157"/>
      <c r="M12" s="157" t="s">
        <v>10</v>
      </c>
      <c r="N12" s="157"/>
      <c r="O12" s="159" t="s">
        <v>131</v>
      </c>
      <c r="P12" s="60"/>
      <c r="Q12" s="159" t="s">
        <v>126</v>
      </c>
      <c r="R12" s="60"/>
      <c r="S12" s="159" t="s">
        <v>127</v>
      </c>
      <c r="T12" s="159" t="s">
        <v>159</v>
      </c>
      <c r="U12" s="157" t="s">
        <v>11</v>
      </c>
      <c r="V12" s="157" t="s">
        <v>12</v>
      </c>
      <c r="W12" s="157" t="s">
        <v>13</v>
      </c>
      <c r="X12" s="157" t="s">
        <v>14</v>
      </c>
      <c r="Y12" s="157" t="s">
        <v>128</v>
      </c>
      <c r="Z12" s="58" t="s">
        <v>15</v>
      </c>
      <c r="AA12" s="58"/>
      <c r="AB12" s="160" t="s">
        <v>132</v>
      </c>
      <c r="AC12" s="160" t="s">
        <v>16</v>
      </c>
      <c r="AD12" s="160" t="s">
        <v>17</v>
      </c>
      <c r="AE12" s="160" t="s">
        <v>18</v>
      </c>
      <c r="AF12" s="160" t="s">
        <v>19</v>
      </c>
    </row>
    <row r="13" spans="1:35" s="55" customFormat="1" ht="45" customHeight="1" x14ac:dyDescent="0.25">
      <c r="A13" s="158"/>
      <c r="B13" s="91" t="s">
        <v>55</v>
      </c>
      <c r="C13" s="158"/>
      <c r="D13" s="158"/>
      <c r="E13" s="58" t="s">
        <v>153</v>
      </c>
      <c r="F13" s="157"/>
      <c r="G13" s="58" t="s">
        <v>103</v>
      </c>
      <c r="H13" s="157"/>
      <c r="I13" s="58" t="s">
        <v>165</v>
      </c>
      <c r="J13" s="58" t="s">
        <v>20</v>
      </c>
      <c r="K13" s="58" t="s">
        <v>133</v>
      </c>
      <c r="L13" s="58" t="s">
        <v>21</v>
      </c>
      <c r="M13" s="58" t="s">
        <v>160</v>
      </c>
      <c r="N13" s="58" t="s">
        <v>130</v>
      </c>
      <c r="O13" s="159"/>
      <c r="P13" s="60" t="s">
        <v>224</v>
      </c>
      <c r="Q13" s="159"/>
      <c r="R13" s="60" t="s">
        <v>225</v>
      </c>
      <c r="S13" s="159"/>
      <c r="T13" s="159"/>
      <c r="U13" s="157"/>
      <c r="V13" s="157"/>
      <c r="W13" s="157"/>
      <c r="X13" s="157"/>
      <c r="Y13" s="157"/>
      <c r="Z13" s="58" t="s">
        <v>129</v>
      </c>
      <c r="AA13" s="61" t="s">
        <v>161</v>
      </c>
      <c r="AB13" s="160"/>
      <c r="AC13" s="160"/>
      <c r="AD13" s="160"/>
      <c r="AE13" s="160"/>
      <c r="AF13" s="160"/>
    </row>
    <row r="14" spans="1:35" ht="44.25" customHeight="1" x14ac:dyDescent="0.25">
      <c r="A14" s="86">
        <v>1</v>
      </c>
      <c r="B14" s="86">
        <v>2018</v>
      </c>
      <c r="C14" s="87" t="s">
        <v>281</v>
      </c>
      <c r="D14" s="74">
        <v>5</v>
      </c>
      <c r="E14" s="87" t="str">
        <f>IF(D14=1,'Tipo '!$B$2,IF(D14=2,'Tipo '!$B$3,IF(D14=3,'Tipo '!$B$4,IF(D14=4,'Tipo '!$B$5,IF(D14=5,'Tipo '!$B$6,IF(D14=6,'Tipo '!$B$7,IF(D14=7,'Tipo '!$B$8,IF(D14=8,'Tipo '!$B$9,IF(D14=9,'Tipo '!$B$10,IF(D14=10,'Tipo '!$B$11,IF(D14=11,'Tipo '!$B$12,IF(D14=12,'Tipo '!$B$13,IF(D14=13,'Tipo '!$B$14,IF(D14=14,'Tipo '!$B$15,IF(D14=15,'Tipo '!$B$16,IF(D14=16,'Tipo '!$B$17,IF(D14=17,'Tipo '!$B$18,IF(D14=18,'Tipo '!$B$19,IF(D14=19,'Tipo '!$B$20,IF(D14=20,'Tipo '!$B$21,"No ha seleccionado un tipo de contrato válido"))))))))))))))))))))</f>
        <v>CONTRATOS DE PRESTACIÓN DE SERVICIOS PROFESIONALES Y DE APOYO A LA GESTIÓN</v>
      </c>
      <c r="F14" s="112" t="s">
        <v>107</v>
      </c>
      <c r="G14" s="63" t="s">
        <v>116</v>
      </c>
      <c r="H14" s="64" t="s">
        <v>424</v>
      </c>
      <c r="I14" s="83" t="s">
        <v>163</v>
      </c>
      <c r="J14" s="84">
        <v>18</v>
      </c>
      <c r="K14" s="65" t="str">
        <f>IF(J14=1,'Equivalencia BH-BMPT'!$D$2,IF(J14=2,'Equivalencia BH-BMPT'!$D$3,IF(J14=3,'Equivalencia BH-BMPT'!$D$4,IF(J14=4,'Equivalencia BH-BMPT'!$D$5,IF(J14=5,'Equivalencia BH-BMPT'!$D$6,IF(J14=6,'Equivalencia BH-BMPT'!$D$7,IF(J14=7,'Equivalencia BH-BMPT'!$D$8,IF(J14=8,'Equivalencia BH-BMPT'!$D$9,IF(J14=9,'Equivalencia BH-BMPT'!$D$10,IF(J14=10,'Equivalencia BH-BMPT'!$D$11,IF(J14=11,'Equivalencia BH-BMPT'!$D$12,IF(J14=12,'Equivalencia BH-BMPT'!$D$13,IF(J14=13,'Equivalencia BH-BMPT'!$D$14,IF(J14=14,'Equivalencia BH-BMPT'!$D$15,IF(J14=15,'Equivalencia BH-BMPT'!$D$16,IF(J14=16,'Equivalencia BH-BMPT'!$D$17,IF(J14=17,'Equivalencia BH-BMPT'!$D$18,IF(J14=18,'Equivalencia BH-BMPT'!$D$19,IF(J14=19,'Equivalencia BH-BMPT'!$D$20,IF(J14=20,'Equivalencia BH-BMPT'!$D$21,IF(J14=21,'Equivalencia BH-BMPT'!$D$22,IF(J14=22,'Equivalencia BH-BMPT'!$D$23,IF(J14=23,'Equivalencia BH-BMPT'!#REF!,IF(J14=24,'Equivalencia BH-BMPT'!$D$25,IF(J14=25,'Equivalencia BH-BMPT'!$D$26,IF(J14=26,'Equivalencia BH-BMPT'!$D$27,IF(J14=27,'Equivalencia BH-BMPT'!$D$28,IF(J14=28,'Equivalencia BH-BMPT'!$D$29,IF(J14=29,'Equivalencia BH-BMPT'!$D$30,IF(J14=30,'Equivalencia BH-BMPT'!$D$31,IF(J14=31,'Equivalencia BH-BMPT'!$D$32,IF(J14=32,'Equivalencia BH-BMPT'!$D$33,IF(J14=33,'Equivalencia BH-BMPT'!$D$34,IF(J14=34,'Equivalencia BH-BMPT'!$D$35,IF(J14=35,'Equivalencia BH-BMPT'!$D$36,IF(J14=36,'Equivalencia BH-BMPT'!$D$37,IF(J14=37,'Equivalencia BH-BMPT'!$D$38,IF(J14=38,'Equivalencia BH-BMPT'!#REF!,IF(J14=39,'Equivalencia BH-BMPT'!$D$40,IF(J14=40,'Equivalencia BH-BMPT'!$D$41,IF(J14=41,'Equivalencia BH-BMPT'!$D$42,IF(J14=42,'Equivalencia BH-BMPT'!$D$43,IF(J14=43,'Equivalencia BH-BMPT'!$D$44,IF(J14=44,'Equivalencia BH-BMPT'!$D$45,IF(J14=45,'Equivalencia BH-BMPT'!$D$46,"No ha seleccionado un número de programa")))))))))))))))))))))))))))))))))))))))))))))</f>
        <v>Mejor movilidad para todos</v>
      </c>
      <c r="L14" s="79" t="s">
        <v>644</v>
      </c>
      <c r="M14" s="113">
        <v>79816153</v>
      </c>
      <c r="N14" s="97" t="s">
        <v>655</v>
      </c>
      <c r="O14" s="110">
        <v>14400000</v>
      </c>
      <c r="P14" s="66"/>
      <c r="Q14" s="67"/>
      <c r="R14" s="110">
        <v>1</v>
      </c>
      <c r="S14" s="100">
        <v>3733330</v>
      </c>
      <c r="T14" s="100">
        <f t="shared" ref="T14:T45" si="0">+O14+Q14+S14</f>
        <v>18133330</v>
      </c>
      <c r="U14" s="100">
        <v>16960000</v>
      </c>
      <c r="V14" s="105">
        <v>43344</v>
      </c>
      <c r="W14" s="105">
        <v>43122</v>
      </c>
      <c r="X14" s="105">
        <v>43464</v>
      </c>
      <c r="Y14" s="86">
        <v>270</v>
      </c>
      <c r="Z14" s="86">
        <v>60</v>
      </c>
      <c r="AA14" s="68"/>
      <c r="AB14" s="62"/>
      <c r="AC14" s="62" t="s">
        <v>791</v>
      </c>
      <c r="AD14" s="62"/>
      <c r="AE14" s="62"/>
      <c r="AF14" s="69">
        <f>SUM(U14/T14)</f>
        <v>0.93529428957615612</v>
      </c>
      <c r="AG14" s="27"/>
      <c r="AH14" s="27" t="b">
        <f>IF(I14="Funcionamiento",J14=0,J14="")</f>
        <v>0</v>
      </c>
    </row>
    <row r="15" spans="1:35" ht="44.25" customHeight="1" x14ac:dyDescent="0.25">
      <c r="A15" s="86">
        <v>2</v>
      </c>
      <c r="B15" s="86">
        <v>2018</v>
      </c>
      <c r="C15" s="87" t="s">
        <v>282</v>
      </c>
      <c r="D15" s="74">
        <v>5</v>
      </c>
      <c r="E15" s="87" t="str">
        <f>IF(D15=1,'Tipo '!$B$2,IF(D15=2,'Tipo '!$B$3,IF(D15=3,'Tipo '!$B$4,IF(D15=4,'Tipo '!$B$5,IF(D15=5,'Tipo '!$B$6,IF(D15=6,'Tipo '!$B$7,IF(D15=7,'Tipo '!$B$8,IF(D15=8,'Tipo '!$B$9,IF(D15=9,'Tipo '!$B$10,IF(D15=10,'Tipo '!$B$11,IF(D15=11,'Tipo '!$B$12,IF(D15=12,'Tipo '!$B$13,IF(D15=13,'Tipo '!$B$14,IF(D15=14,'Tipo '!$B$15,IF(D15=15,'Tipo '!$B$16,IF(D15=16,'Tipo '!$B$17,IF(D15=17,'Tipo '!$B$18,IF(D15=18,'Tipo '!$B$19,IF(D15=19,'Tipo '!$B$20,IF(D15=20,'Tipo '!$B$21,"No ha seleccionado un tipo de contrato válido"))))))))))))))))))))</f>
        <v>CONTRATOS DE PRESTACIÓN DE SERVICIOS PROFESIONALES Y DE APOYO A LA GESTIÓN</v>
      </c>
      <c r="F15" s="112" t="s">
        <v>107</v>
      </c>
      <c r="G15" s="63" t="s">
        <v>116</v>
      </c>
      <c r="H15" s="64" t="s">
        <v>425</v>
      </c>
      <c r="I15" s="83" t="s">
        <v>163</v>
      </c>
      <c r="J15" s="84">
        <v>18</v>
      </c>
      <c r="K15" s="65" t="str">
        <f>IF(J15=1,'Equivalencia BH-BMPT'!$D$2,IF(J15=2,'Equivalencia BH-BMPT'!$D$3,IF(J15=3,'Equivalencia BH-BMPT'!$D$4,IF(J15=4,'Equivalencia BH-BMPT'!$D$5,IF(J15=5,'Equivalencia BH-BMPT'!$D$6,IF(J15=6,'Equivalencia BH-BMPT'!$D$7,IF(J15=7,'Equivalencia BH-BMPT'!$D$8,IF(J15=8,'Equivalencia BH-BMPT'!$D$9,IF(J15=9,'Equivalencia BH-BMPT'!$D$10,IF(J15=10,'Equivalencia BH-BMPT'!$D$11,IF(J15=11,'Equivalencia BH-BMPT'!$D$12,IF(J15=12,'Equivalencia BH-BMPT'!$D$13,IF(J15=13,'Equivalencia BH-BMPT'!$D$14,IF(J15=14,'Equivalencia BH-BMPT'!$D$15,IF(J15=15,'Equivalencia BH-BMPT'!$D$16,IF(J15=16,'Equivalencia BH-BMPT'!$D$17,IF(J15=17,'Equivalencia BH-BMPT'!$D$18,IF(J15=18,'Equivalencia BH-BMPT'!$D$19,IF(J15=19,'Equivalencia BH-BMPT'!$D$20,IF(J15=20,'Equivalencia BH-BMPT'!$D$21,IF(J15=21,'Equivalencia BH-BMPT'!$D$22,IF(J15=22,'Equivalencia BH-BMPT'!$D$23,IF(J15=23,'Equivalencia BH-BMPT'!#REF!,IF(J15=24,'Equivalencia BH-BMPT'!$D$25,IF(J15=25,'Equivalencia BH-BMPT'!$D$26,IF(J15=26,'Equivalencia BH-BMPT'!$D$27,IF(J15=27,'Equivalencia BH-BMPT'!$D$28,IF(J15=28,'Equivalencia BH-BMPT'!$D$29,IF(J15=29,'Equivalencia BH-BMPT'!$D$30,IF(J15=30,'Equivalencia BH-BMPT'!$D$31,IF(J15=31,'Equivalencia BH-BMPT'!$D$32,IF(J15=32,'Equivalencia BH-BMPT'!$D$33,IF(J15=33,'Equivalencia BH-BMPT'!$D$34,IF(J15=34,'Equivalencia BH-BMPT'!$D$35,IF(J15=35,'Equivalencia BH-BMPT'!$D$36,IF(J15=36,'Equivalencia BH-BMPT'!$D$37,IF(J15=37,'Equivalencia BH-BMPT'!$D$38,IF(J15=38,'Equivalencia BH-BMPT'!#REF!,IF(J15=39,'Equivalencia BH-BMPT'!$D$40,IF(J15=40,'Equivalencia BH-BMPT'!$D$41,IF(J15=41,'Equivalencia BH-BMPT'!$D$42,IF(J15=42,'Equivalencia BH-BMPT'!$D$43,IF(J15=43,'Equivalencia BH-BMPT'!$D$44,IF(J15=44,'Equivalencia BH-BMPT'!$D$45,IF(J15=45,'Equivalencia BH-BMPT'!$D$46,"No ha seleccionado un número de programa")))))))))))))))))))))))))))))))))))))))))))))</f>
        <v>Mejor movilidad para todos</v>
      </c>
      <c r="L15" s="79" t="s">
        <v>644</v>
      </c>
      <c r="M15" s="113">
        <v>80761286</v>
      </c>
      <c r="N15" s="97" t="s">
        <v>656</v>
      </c>
      <c r="O15" s="110">
        <v>14400000</v>
      </c>
      <c r="P15" s="66"/>
      <c r="Q15" s="67"/>
      <c r="R15" s="110">
        <v>1</v>
      </c>
      <c r="S15" s="100">
        <v>4373306</v>
      </c>
      <c r="T15" s="100">
        <f t="shared" si="0"/>
        <v>18773306</v>
      </c>
      <c r="U15" s="100">
        <v>17600000</v>
      </c>
      <c r="V15" s="105">
        <v>43344</v>
      </c>
      <c r="W15" s="105">
        <v>43110</v>
      </c>
      <c r="X15" s="105">
        <v>43464</v>
      </c>
      <c r="Y15" s="86">
        <v>270</v>
      </c>
      <c r="Z15" s="86">
        <v>90</v>
      </c>
      <c r="AA15" s="68"/>
      <c r="AB15" s="62"/>
      <c r="AC15" s="62" t="s">
        <v>791</v>
      </c>
      <c r="AD15" s="62"/>
      <c r="AE15" s="62"/>
      <c r="AF15" s="69">
        <f t="shared" ref="AF15:AF80" si="1">SUM(U15/T15)</f>
        <v>0.93750136497002712</v>
      </c>
      <c r="AG15" s="27"/>
      <c r="AH15" s="27" t="b">
        <f t="shared" ref="AH15:AH80" si="2">IF(I15="Funcionamiento",J15=0,J15="")</f>
        <v>0</v>
      </c>
    </row>
    <row r="16" spans="1:35" ht="44.25" customHeight="1" x14ac:dyDescent="0.25">
      <c r="A16" s="86">
        <v>3</v>
      </c>
      <c r="B16" s="86">
        <v>2018</v>
      </c>
      <c r="C16" s="87" t="s">
        <v>283</v>
      </c>
      <c r="D16" s="74">
        <v>5</v>
      </c>
      <c r="E16" s="87" t="str">
        <f>IF(D16=1,'Tipo '!$B$2,IF(D16=2,'Tipo '!$B$3,IF(D16=3,'Tipo '!$B$4,IF(D16=4,'Tipo '!$B$5,IF(D16=5,'Tipo '!$B$6,IF(D16=6,'Tipo '!$B$7,IF(D16=7,'Tipo '!$B$8,IF(D16=8,'Tipo '!$B$9,IF(D16=9,'Tipo '!$B$10,IF(D16=10,'Tipo '!$B$11,IF(D16=11,'Tipo '!$B$12,IF(D16=12,'Tipo '!$B$13,IF(D16=13,'Tipo '!$B$14,IF(D16=14,'Tipo '!$B$15,IF(D16=15,'Tipo '!$B$16,IF(D16=16,'Tipo '!$B$17,IF(D16=17,'Tipo '!$B$18,IF(D16=18,'Tipo '!$B$19,IF(D16=19,'Tipo '!$B$20,IF(D16=20,'Tipo '!$B$21,"No ha seleccionado un tipo de contrato válido"))))))))))))))))))))</f>
        <v>CONTRATOS DE PRESTACIÓN DE SERVICIOS PROFESIONALES Y DE APOYO A LA GESTIÓN</v>
      </c>
      <c r="F16" s="112" t="s">
        <v>107</v>
      </c>
      <c r="G16" s="63" t="s">
        <v>116</v>
      </c>
      <c r="H16" s="64" t="s">
        <v>426</v>
      </c>
      <c r="I16" s="83" t="s">
        <v>163</v>
      </c>
      <c r="J16" s="84">
        <v>18</v>
      </c>
      <c r="K16" s="65" t="str">
        <f>IF(J16=1,'Equivalencia BH-BMPT'!$D$2,IF(J16=2,'Equivalencia BH-BMPT'!$D$3,IF(J16=3,'Equivalencia BH-BMPT'!$D$4,IF(J16=4,'Equivalencia BH-BMPT'!$D$5,IF(J16=5,'Equivalencia BH-BMPT'!$D$6,IF(J16=6,'Equivalencia BH-BMPT'!$D$7,IF(J16=7,'Equivalencia BH-BMPT'!$D$8,IF(J16=8,'Equivalencia BH-BMPT'!$D$9,IF(J16=9,'Equivalencia BH-BMPT'!$D$10,IF(J16=10,'Equivalencia BH-BMPT'!$D$11,IF(J16=11,'Equivalencia BH-BMPT'!$D$12,IF(J16=12,'Equivalencia BH-BMPT'!$D$13,IF(J16=13,'Equivalencia BH-BMPT'!$D$14,IF(J16=14,'Equivalencia BH-BMPT'!$D$15,IF(J16=15,'Equivalencia BH-BMPT'!$D$16,IF(J16=16,'Equivalencia BH-BMPT'!$D$17,IF(J16=17,'Equivalencia BH-BMPT'!$D$18,IF(J16=18,'Equivalencia BH-BMPT'!$D$19,IF(J16=19,'Equivalencia BH-BMPT'!$D$20,IF(J16=20,'Equivalencia BH-BMPT'!$D$21,IF(J16=21,'Equivalencia BH-BMPT'!$D$22,IF(J16=22,'Equivalencia BH-BMPT'!$D$23,IF(J16=23,'Equivalencia BH-BMPT'!#REF!,IF(J16=24,'Equivalencia BH-BMPT'!$D$25,IF(J16=25,'Equivalencia BH-BMPT'!$D$26,IF(J16=26,'Equivalencia BH-BMPT'!$D$27,IF(J16=27,'Equivalencia BH-BMPT'!$D$28,IF(J16=28,'Equivalencia BH-BMPT'!$D$29,IF(J16=29,'Equivalencia BH-BMPT'!$D$30,IF(J16=30,'Equivalencia BH-BMPT'!$D$31,IF(J16=31,'Equivalencia BH-BMPT'!$D$32,IF(J16=32,'Equivalencia BH-BMPT'!$D$33,IF(J16=33,'Equivalencia BH-BMPT'!$D$34,IF(J16=34,'Equivalencia BH-BMPT'!$D$35,IF(J16=35,'Equivalencia BH-BMPT'!$D$36,IF(J16=36,'Equivalencia BH-BMPT'!$D$37,IF(J16=37,'Equivalencia BH-BMPT'!$D$38,IF(J16=38,'Equivalencia BH-BMPT'!#REF!,IF(J16=39,'Equivalencia BH-BMPT'!$D$40,IF(J16=40,'Equivalencia BH-BMPT'!$D$41,IF(J16=41,'Equivalencia BH-BMPT'!$D$42,IF(J16=42,'Equivalencia BH-BMPT'!$D$43,IF(J16=43,'Equivalencia BH-BMPT'!$D$44,IF(J16=44,'Equivalencia BH-BMPT'!$D$45,IF(J16=45,'Equivalencia BH-BMPT'!$D$46,"No ha seleccionado un número de programa")))))))))))))))))))))))))))))))))))))))))))))</f>
        <v>Mejor movilidad para todos</v>
      </c>
      <c r="L16" s="79" t="s">
        <v>644</v>
      </c>
      <c r="M16" s="113">
        <v>80765647</v>
      </c>
      <c r="N16" s="97" t="s">
        <v>657</v>
      </c>
      <c r="O16" s="110">
        <v>14400000</v>
      </c>
      <c r="P16" s="66"/>
      <c r="Q16" s="67"/>
      <c r="R16" s="110">
        <v>1</v>
      </c>
      <c r="S16" s="100">
        <v>4053308</v>
      </c>
      <c r="T16" s="100">
        <f t="shared" si="0"/>
        <v>18453308</v>
      </c>
      <c r="U16" s="100">
        <v>17280000</v>
      </c>
      <c r="V16" s="105">
        <v>43344</v>
      </c>
      <c r="W16" s="105">
        <v>43116</v>
      </c>
      <c r="X16" s="105">
        <v>43464</v>
      </c>
      <c r="Y16" s="86">
        <v>270</v>
      </c>
      <c r="Z16" s="86">
        <v>76</v>
      </c>
      <c r="AA16" s="68"/>
      <c r="AB16" s="62"/>
      <c r="AC16" s="62" t="s">
        <v>791</v>
      </c>
      <c r="AD16" s="62"/>
      <c r="AE16" s="62"/>
      <c r="AF16" s="69">
        <f t="shared" si="1"/>
        <v>0.93641747051531354</v>
      </c>
      <c r="AG16" s="27"/>
      <c r="AH16" s="27" t="b">
        <f t="shared" si="2"/>
        <v>0</v>
      </c>
    </row>
    <row r="17" spans="1:34" ht="44.25" customHeight="1" x14ac:dyDescent="0.25">
      <c r="A17" s="86">
        <v>4</v>
      </c>
      <c r="B17" s="86">
        <v>2018</v>
      </c>
      <c r="C17" s="87" t="s">
        <v>284</v>
      </c>
      <c r="D17" s="74">
        <v>5</v>
      </c>
      <c r="E17" s="87" t="str">
        <f>IF(D17=1,'Tipo '!$B$2,IF(D17=2,'Tipo '!$B$3,IF(D17=3,'Tipo '!$B$4,IF(D17=4,'Tipo '!$B$5,IF(D17=5,'Tipo '!$B$6,IF(D17=6,'Tipo '!$B$7,IF(D17=7,'Tipo '!$B$8,IF(D17=8,'Tipo '!$B$9,IF(D17=9,'Tipo '!$B$10,IF(D17=10,'Tipo '!$B$11,IF(D17=11,'Tipo '!$B$12,IF(D17=12,'Tipo '!$B$13,IF(D17=13,'Tipo '!$B$14,IF(D17=14,'Tipo '!$B$15,IF(D17=15,'Tipo '!$B$16,IF(D17=16,'Tipo '!$B$17,IF(D17=17,'Tipo '!$B$18,IF(D17=18,'Tipo '!$B$19,IF(D17=19,'Tipo '!$B$20,IF(D17=20,'Tipo '!$B$21,"No ha seleccionado un tipo de contrato válido"))))))))))))))))))))</f>
        <v>CONTRATOS DE PRESTACIÓN DE SERVICIOS PROFESIONALES Y DE APOYO A LA GESTIÓN</v>
      </c>
      <c r="F17" s="112" t="s">
        <v>107</v>
      </c>
      <c r="G17" s="63" t="s">
        <v>116</v>
      </c>
      <c r="H17" s="64" t="s">
        <v>427</v>
      </c>
      <c r="I17" s="83" t="s">
        <v>163</v>
      </c>
      <c r="J17" s="84">
        <v>18</v>
      </c>
      <c r="K17" s="65" t="str">
        <f>IF(J17=1,'Equivalencia BH-BMPT'!$D$2,IF(J17=2,'Equivalencia BH-BMPT'!$D$3,IF(J17=3,'Equivalencia BH-BMPT'!$D$4,IF(J17=4,'Equivalencia BH-BMPT'!$D$5,IF(J17=5,'Equivalencia BH-BMPT'!$D$6,IF(J17=6,'Equivalencia BH-BMPT'!$D$7,IF(J17=7,'Equivalencia BH-BMPT'!$D$8,IF(J17=8,'Equivalencia BH-BMPT'!$D$9,IF(J17=9,'Equivalencia BH-BMPT'!$D$10,IF(J17=10,'Equivalencia BH-BMPT'!$D$11,IF(J17=11,'Equivalencia BH-BMPT'!$D$12,IF(J17=12,'Equivalencia BH-BMPT'!$D$13,IF(J17=13,'Equivalencia BH-BMPT'!$D$14,IF(J17=14,'Equivalencia BH-BMPT'!$D$15,IF(J17=15,'Equivalencia BH-BMPT'!$D$16,IF(J17=16,'Equivalencia BH-BMPT'!$D$17,IF(J17=17,'Equivalencia BH-BMPT'!$D$18,IF(J17=18,'Equivalencia BH-BMPT'!$D$19,IF(J17=19,'Equivalencia BH-BMPT'!$D$20,IF(J17=20,'Equivalencia BH-BMPT'!$D$21,IF(J17=21,'Equivalencia BH-BMPT'!$D$22,IF(J17=22,'Equivalencia BH-BMPT'!$D$23,IF(J17=23,'Equivalencia BH-BMPT'!#REF!,IF(J17=24,'Equivalencia BH-BMPT'!$D$25,IF(J17=25,'Equivalencia BH-BMPT'!$D$26,IF(J17=26,'Equivalencia BH-BMPT'!$D$27,IF(J17=27,'Equivalencia BH-BMPT'!$D$28,IF(J17=28,'Equivalencia BH-BMPT'!$D$29,IF(J17=29,'Equivalencia BH-BMPT'!$D$30,IF(J17=30,'Equivalencia BH-BMPT'!$D$31,IF(J17=31,'Equivalencia BH-BMPT'!$D$32,IF(J17=32,'Equivalencia BH-BMPT'!$D$33,IF(J17=33,'Equivalencia BH-BMPT'!$D$34,IF(J17=34,'Equivalencia BH-BMPT'!$D$35,IF(J17=35,'Equivalencia BH-BMPT'!$D$36,IF(J17=36,'Equivalencia BH-BMPT'!$D$37,IF(J17=37,'Equivalencia BH-BMPT'!$D$38,IF(J17=38,'Equivalencia BH-BMPT'!#REF!,IF(J17=39,'Equivalencia BH-BMPT'!$D$40,IF(J17=40,'Equivalencia BH-BMPT'!$D$41,IF(J17=41,'Equivalencia BH-BMPT'!$D$42,IF(J17=42,'Equivalencia BH-BMPT'!$D$43,IF(J17=43,'Equivalencia BH-BMPT'!$D$44,IF(J17=44,'Equivalencia BH-BMPT'!$D$45,IF(J17=45,'Equivalencia BH-BMPT'!$D$46,"No ha seleccionado un número de programa")))))))))))))))))))))))))))))))))))))))))))))</f>
        <v>Mejor movilidad para todos</v>
      </c>
      <c r="L17" s="79" t="s">
        <v>644</v>
      </c>
      <c r="M17" s="113">
        <v>13891107</v>
      </c>
      <c r="N17" s="97" t="s">
        <v>658</v>
      </c>
      <c r="O17" s="110">
        <v>14400000</v>
      </c>
      <c r="P17" s="66"/>
      <c r="Q17" s="67"/>
      <c r="R17" s="110">
        <v>1</v>
      </c>
      <c r="S17" s="100">
        <v>4266640</v>
      </c>
      <c r="T17" s="100">
        <f t="shared" si="0"/>
        <v>18666640</v>
      </c>
      <c r="U17" s="100">
        <v>17493333</v>
      </c>
      <c r="V17" s="105">
        <v>43374</v>
      </c>
      <c r="W17" s="105">
        <v>43112</v>
      </c>
      <c r="X17" s="105">
        <v>43464</v>
      </c>
      <c r="Y17" s="86">
        <v>270</v>
      </c>
      <c r="Z17" s="86">
        <v>80</v>
      </c>
      <c r="AA17" s="68"/>
      <c r="AB17" s="62"/>
      <c r="AC17" s="62" t="s">
        <v>791</v>
      </c>
      <c r="AD17" s="62"/>
      <c r="AE17" s="62"/>
      <c r="AF17" s="69">
        <f t="shared" ref="AF17:AF20" si="3">SUM(U17/T17)</f>
        <v>0.93714417806311157</v>
      </c>
      <c r="AG17" s="27"/>
      <c r="AH17" s="27" t="b">
        <f t="shared" si="2"/>
        <v>0</v>
      </c>
    </row>
    <row r="18" spans="1:34" ht="44.25" customHeight="1" x14ac:dyDescent="0.25">
      <c r="A18" s="86">
        <v>5</v>
      </c>
      <c r="B18" s="86">
        <v>2018</v>
      </c>
      <c r="C18" s="87" t="s">
        <v>285</v>
      </c>
      <c r="D18" s="74">
        <v>5</v>
      </c>
      <c r="E18" s="87" t="str">
        <f>IF(D18=1,'Tipo '!$B$2,IF(D18=2,'Tipo '!$B$3,IF(D18=3,'Tipo '!$B$4,IF(D18=4,'Tipo '!$B$5,IF(D18=5,'Tipo '!$B$6,IF(D18=6,'Tipo '!$B$7,IF(D18=7,'Tipo '!$B$8,IF(D18=8,'Tipo '!$B$9,IF(D18=9,'Tipo '!$B$10,IF(D18=10,'Tipo '!$B$11,IF(D18=11,'Tipo '!$B$12,IF(D18=12,'Tipo '!$B$13,IF(D18=13,'Tipo '!$B$14,IF(D18=14,'Tipo '!$B$15,IF(D18=15,'Tipo '!$B$16,IF(D18=16,'Tipo '!$B$17,IF(D18=17,'Tipo '!$B$18,IF(D18=18,'Tipo '!$B$19,IF(D18=19,'Tipo '!$B$20,IF(D18=20,'Tipo '!$B$21,"No ha seleccionado un tipo de contrato válido"))))))))))))))))))))</f>
        <v>CONTRATOS DE PRESTACIÓN DE SERVICIOS PROFESIONALES Y DE APOYO A LA GESTIÓN</v>
      </c>
      <c r="F18" s="112" t="s">
        <v>107</v>
      </c>
      <c r="G18" s="63" t="s">
        <v>116</v>
      </c>
      <c r="H18" s="64" t="s">
        <v>428</v>
      </c>
      <c r="I18" s="83" t="s">
        <v>163</v>
      </c>
      <c r="J18" s="84">
        <v>18</v>
      </c>
      <c r="K18" s="65" t="str">
        <f>IF(J18=1,'Equivalencia BH-BMPT'!$D$2,IF(J18=2,'Equivalencia BH-BMPT'!$D$3,IF(J18=3,'Equivalencia BH-BMPT'!$D$4,IF(J18=4,'Equivalencia BH-BMPT'!$D$5,IF(J18=5,'Equivalencia BH-BMPT'!$D$6,IF(J18=6,'Equivalencia BH-BMPT'!$D$7,IF(J18=7,'Equivalencia BH-BMPT'!$D$8,IF(J18=8,'Equivalencia BH-BMPT'!$D$9,IF(J18=9,'Equivalencia BH-BMPT'!$D$10,IF(J18=10,'Equivalencia BH-BMPT'!$D$11,IF(J18=11,'Equivalencia BH-BMPT'!$D$12,IF(J18=12,'Equivalencia BH-BMPT'!$D$13,IF(J18=13,'Equivalencia BH-BMPT'!$D$14,IF(J18=14,'Equivalencia BH-BMPT'!$D$15,IF(J18=15,'Equivalencia BH-BMPT'!$D$16,IF(J18=16,'Equivalencia BH-BMPT'!$D$17,IF(J18=17,'Equivalencia BH-BMPT'!$D$18,IF(J18=18,'Equivalencia BH-BMPT'!$D$19,IF(J18=19,'Equivalencia BH-BMPT'!$D$20,IF(J18=20,'Equivalencia BH-BMPT'!$D$21,IF(J18=21,'Equivalencia BH-BMPT'!$D$22,IF(J18=22,'Equivalencia BH-BMPT'!$D$23,IF(J18=23,'Equivalencia BH-BMPT'!#REF!,IF(J18=24,'Equivalencia BH-BMPT'!$D$25,IF(J18=25,'Equivalencia BH-BMPT'!$D$26,IF(J18=26,'Equivalencia BH-BMPT'!$D$27,IF(J18=27,'Equivalencia BH-BMPT'!$D$28,IF(J18=28,'Equivalencia BH-BMPT'!$D$29,IF(J18=29,'Equivalencia BH-BMPT'!$D$30,IF(J18=30,'Equivalencia BH-BMPT'!$D$31,IF(J18=31,'Equivalencia BH-BMPT'!$D$32,IF(J18=32,'Equivalencia BH-BMPT'!$D$33,IF(J18=33,'Equivalencia BH-BMPT'!$D$34,IF(J18=34,'Equivalencia BH-BMPT'!$D$35,IF(J18=35,'Equivalencia BH-BMPT'!$D$36,IF(J18=36,'Equivalencia BH-BMPT'!$D$37,IF(J18=37,'Equivalencia BH-BMPT'!$D$38,IF(J18=38,'Equivalencia BH-BMPT'!#REF!,IF(J18=39,'Equivalencia BH-BMPT'!$D$40,IF(J18=40,'Equivalencia BH-BMPT'!$D$41,IF(J18=41,'Equivalencia BH-BMPT'!$D$42,IF(J18=42,'Equivalencia BH-BMPT'!$D$43,IF(J18=43,'Equivalencia BH-BMPT'!$D$44,IF(J18=44,'Equivalencia BH-BMPT'!$D$45,IF(J18=45,'Equivalencia BH-BMPT'!$D$46,"No ha seleccionado un número de programa")))))))))))))))))))))))))))))))))))))))))))))</f>
        <v>Mejor movilidad para todos</v>
      </c>
      <c r="L18" s="79" t="s">
        <v>644</v>
      </c>
      <c r="M18" s="113">
        <v>1022325648</v>
      </c>
      <c r="N18" s="97" t="s">
        <v>659</v>
      </c>
      <c r="O18" s="110">
        <v>44550000</v>
      </c>
      <c r="P18" s="66"/>
      <c r="Q18" s="67"/>
      <c r="R18" s="110">
        <v>2</v>
      </c>
      <c r="S18" s="100">
        <v>19965000</v>
      </c>
      <c r="T18" s="100">
        <f t="shared" si="0"/>
        <v>64515000</v>
      </c>
      <c r="U18" s="100">
        <v>53625000</v>
      </c>
      <c r="V18" s="105">
        <v>43405</v>
      </c>
      <c r="W18" s="105">
        <v>43115</v>
      </c>
      <c r="X18" s="105">
        <v>43509</v>
      </c>
      <c r="Y18" s="86">
        <v>270</v>
      </c>
      <c r="Z18" s="86">
        <v>122</v>
      </c>
      <c r="AA18" s="68"/>
      <c r="AB18" s="62"/>
      <c r="AC18" s="62" t="s">
        <v>791</v>
      </c>
      <c r="AD18" s="62"/>
      <c r="AE18" s="62"/>
      <c r="AF18" s="69">
        <f t="shared" si="3"/>
        <v>0.83120204603580561</v>
      </c>
      <c r="AG18" s="27"/>
      <c r="AH18" s="27" t="b">
        <f t="shared" si="2"/>
        <v>0</v>
      </c>
    </row>
    <row r="19" spans="1:34" ht="44.25" customHeight="1" x14ac:dyDescent="0.25">
      <c r="A19" s="86">
        <v>6</v>
      </c>
      <c r="B19" s="86">
        <v>2018</v>
      </c>
      <c r="C19" s="87" t="s">
        <v>286</v>
      </c>
      <c r="D19" s="74">
        <v>5</v>
      </c>
      <c r="E19" s="87" t="str">
        <f>IF(D19=1,'Tipo '!$B$2,IF(D19=2,'Tipo '!$B$3,IF(D19=3,'Tipo '!$B$4,IF(D19=4,'Tipo '!$B$5,IF(D19=5,'Tipo '!$B$6,IF(D19=6,'Tipo '!$B$7,IF(D19=7,'Tipo '!$B$8,IF(D19=8,'Tipo '!$B$9,IF(D19=9,'Tipo '!$B$10,IF(D19=10,'Tipo '!$B$11,IF(D19=11,'Tipo '!$B$12,IF(D19=12,'Tipo '!$B$13,IF(D19=13,'Tipo '!$B$14,IF(D19=14,'Tipo '!$B$15,IF(D19=15,'Tipo '!$B$16,IF(D19=16,'Tipo '!$B$17,IF(D19=17,'Tipo '!$B$18,IF(D19=18,'Tipo '!$B$19,IF(D19=19,'Tipo '!$B$20,IF(D19=20,'Tipo '!$B$21,"No ha seleccionado un tipo de contrato válido"))))))))))))))))))))</f>
        <v>CONTRATOS DE PRESTACIÓN DE SERVICIOS PROFESIONALES Y DE APOYO A LA GESTIÓN</v>
      </c>
      <c r="F19" s="112" t="s">
        <v>107</v>
      </c>
      <c r="G19" s="63" t="s">
        <v>116</v>
      </c>
      <c r="H19" s="64" t="s">
        <v>429</v>
      </c>
      <c r="I19" s="83" t="s">
        <v>163</v>
      </c>
      <c r="J19" s="84">
        <v>18</v>
      </c>
      <c r="K19" s="65" t="str">
        <f>IF(J19=1,'Equivalencia BH-BMPT'!$D$2,IF(J19=2,'Equivalencia BH-BMPT'!$D$3,IF(J19=3,'Equivalencia BH-BMPT'!$D$4,IF(J19=4,'Equivalencia BH-BMPT'!$D$5,IF(J19=5,'Equivalencia BH-BMPT'!$D$6,IF(J19=6,'Equivalencia BH-BMPT'!$D$7,IF(J19=7,'Equivalencia BH-BMPT'!$D$8,IF(J19=8,'Equivalencia BH-BMPT'!$D$9,IF(J19=9,'Equivalencia BH-BMPT'!$D$10,IF(J19=10,'Equivalencia BH-BMPT'!$D$11,IF(J19=11,'Equivalencia BH-BMPT'!$D$12,IF(J19=12,'Equivalencia BH-BMPT'!$D$13,IF(J19=13,'Equivalencia BH-BMPT'!$D$14,IF(J19=14,'Equivalencia BH-BMPT'!$D$15,IF(J19=15,'Equivalencia BH-BMPT'!$D$16,IF(J19=16,'Equivalencia BH-BMPT'!$D$17,IF(J19=17,'Equivalencia BH-BMPT'!$D$18,IF(J19=18,'Equivalencia BH-BMPT'!$D$19,IF(J19=19,'Equivalencia BH-BMPT'!$D$20,IF(J19=20,'Equivalencia BH-BMPT'!$D$21,IF(J19=21,'Equivalencia BH-BMPT'!$D$22,IF(J19=22,'Equivalencia BH-BMPT'!$D$23,IF(J19=23,'Equivalencia BH-BMPT'!#REF!,IF(J19=24,'Equivalencia BH-BMPT'!$D$25,IF(J19=25,'Equivalencia BH-BMPT'!$D$26,IF(J19=26,'Equivalencia BH-BMPT'!$D$27,IF(J19=27,'Equivalencia BH-BMPT'!$D$28,IF(J19=28,'Equivalencia BH-BMPT'!$D$29,IF(J19=29,'Equivalencia BH-BMPT'!$D$30,IF(J19=30,'Equivalencia BH-BMPT'!$D$31,IF(J19=31,'Equivalencia BH-BMPT'!$D$32,IF(J19=32,'Equivalencia BH-BMPT'!$D$33,IF(J19=33,'Equivalencia BH-BMPT'!$D$34,IF(J19=34,'Equivalencia BH-BMPT'!$D$35,IF(J19=35,'Equivalencia BH-BMPT'!$D$36,IF(J19=36,'Equivalencia BH-BMPT'!$D$37,IF(J19=37,'Equivalencia BH-BMPT'!$D$38,IF(J19=38,'Equivalencia BH-BMPT'!#REF!,IF(J19=39,'Equivalencia BH-BMPT'!$D$40,IF(J19=40,'Equivalencia BH-BMPT'!$D$41,IF(J19=41,'Equivalencia BH-BMPT'!$D$42,IF(J19=42,'Equivalencia BH-BMPT'!$D$43,IF(J19=43,'Equivalencia BH-BMPT'!$D$44,IF(J19=44,'Equivalencia BH-BMPT'!$D$45,IF(J19=45,'Equivalencia BH-BMPT'!$D$46,"No ha seleccionado un número de programa")))))))))))))))))))))))))))))))))))))))))))))</f>
        <v>Mejor movilidad para todos</v>
      </c>
      <c r="L19" s="79" t="s">
        <v>644</v>
      </c>
      <c r="M19" s="113">
        <v>80161977</v>
      </c>
      <c r="N19" s="97" t="s">
        <v>660</v>
      </c>
      <c r="O19" s="110">
        <v>20250000</v>
      </c>
      <c r="P19" s="66"/>
      <c r="Q19" s="67"/>
      <c r="R19" s="110">
        <v>1</v>
      </c>
      <c r="S19" s="100">
        <v>6000000</v>
      </c>
      <c r="T19" s="100">
        <f t="shared" si="0"/>
        <v>26250000</v>
      </c>
      <c r="U19" s="100">
        <v>24600000</v>
      </c>
      <c r="V19" s="105">
        <v>43405</v>
      </c>
      <c r="W19" s="105">
        <v>43112</v>
      </c>
      <c r="X19" s="105">
        <v>43464</v>
      </c>
      <c r="Y19" s="86">
        <v>270</v>
      </c>
      <c r="Z19" s="86">
        <v>80</v>
      </c>
      <c r="AA19" s="68"/>
      <c r="AB19" s="62"/>
      <c r="AC19" s="62" t="s">
        <v>791</v>
      </c>
      <c r="AD19" s="62"/>
      <c r="AE19" s="62"/>
      <c r="AF19" s="69">
        <f t="shared" si="3"/>
        <v>0.93714285714285717</v>
      </c>
      <c r="AG19" s="27"/>
      <c r="AH19" s="27" t="b">
        <f t="shared" si="2"/>
        <v>0</v>
      </c>
    </row>
    <row r="20" spans="1:34" ht="44.25" customHeight="1" x14ac:dyDescent="0.25">
      <c r="A20" s="86">
        <v>7</v>
      </c>
      <c r="B20" s="86">
        <v>2018</v>
      </c>
      <c r="C20" s="87" t="s">
        <v>287</v>
      </c>
      <c r="D20" s="74">
        <v>5</v>
      </c>
      <c r="E20" s="87" t="str">
        <f>IF(D20=1,'Tipo '!$B$2,IF(D20=2,'Tipo '!$B$3,IF(D20=3,'Tipo '!$B$4,IF(D20=4,'Tipo '!$B$5,IF(D20=5,'Tipo '!$B$6,IF(D20=6,'Tipo '!$B$7,IF(D20=7,'Tipo '!$B$8,IF(D20=8,'Tipo '!$B$9,IF(D20=9,'Tipo '!$B$10,IF(D20=10,'Tipo '!$B$11,IF(D20=11,'Tipo '!$B$12,IF(D20=12,'Tipo '!$B$13,IF(D20=13,'Tipo '!$B$14,IF(D20=14,'Tipo '!$B$15,IF(D20=15,'Tipo '!$B$16,IF(D20=16,'Tipo '!$B$17,IF(D20=17,'Tipo '!$B$18,IF(D20=18,'Tipo '!$B$19,IF(D20=19,'Tipo '!$B$20,IF(D20=20,'Tipo '!$B$21,"No ha seleccionado un tipo de contrato válido"))))))))))))))))))))</f>
        <v>CONTRATOS DE PRESTACIÓN DE SERVICIOS PROFESIONALES Y DE APOYO A LA GESTIÓN</v>
      </c>
      <c r="F20" s="112" t="s">
        <v>107</v>
      </c>
      <c r="G20" s="63" t="s">
        <v>116</v>
      </c>
      <c r="H20" s="64" t="s">
        <v>430</v>
      </c>
      <c r="I20" s="83" t="s">
        <v>163</v>
      </c>
      <c r="J20" s="84">
        <v>45</v>
      </c>
      <c r="K20" s="65" t="str">
        <f>IF(J20=1,'Equivalencia BH-BMPT'!$D$2,IF(J20=2,'Equivalencia BH-BMPT'!$D$3,IF(J20=3,'Equivalencia BH-BMPT'!$D$4,IF(J20=4,'Equivalencia BH-BMPT'!$D$5,IF(J20=5,'Equivalencia BH-BMPT'!$D$6,IF(J20=6,'Equivalencia BH-BMPT'!$D$7,IF(J20=7,'Equivalencia BH-BMPT'!$D$8,IF(J20=8,'Equivalencia BH-BMPT'!$D$9,IF(J20=9,'Equivalencia BH-BMPT'!$D$10,IF(J20=10,'Equivalencia BH-BMPT'!$D$11,IF(J20=11,'Equivalencia BH-BMPT'!$D$12,IF(J20=12,'Equivalencia BH-BMPT'!$D$13,IF(J20=13,'Equivalencia BH-BMPT'!$D$14,IF(J20=14,'Equivalencia BH-BMPT'!$D$15,IF(J20=15,'Equivalencia BH-BMPT'!$D$16,IF(J20=16,'Equivalencia BH-BMPT'!$D$17,IF(J20=17,'Equivalencia BH-BMPT'!$D$18,IF(J20=18,'Equivalencia BH-BMPT'!$D$19,IF(J20=19,'Equivalencia BH-BMPT'!$D$20,IF(J20=20,'Equivalencia BH-BMPT'!$D$21,IF(J20=21,'Equivalencia BH-BMPT'!$D$22,IF(J20=22,'Equivalencia BH-BMPT'!$D$23,IF(J20=23,'Equivalencia BH-BMPT'!#REF!,IF(J20=24,'Equivalencia BH-BMPT'!$D$25,IF(J20=25,'Equivalencia BH-BMPT'!$D$26,IF(J20=26,'Equivalencia BH-BMPT'!$D$27,IF(J20=27,'Equivalencia BH-BMPT'!$D$28,IF(J20=28,'Equivalencia BH-BMPT'!$D$29,IF(J20=29,'Equivalencia BH-BMPT'!$D$30,IF(J20=30,'Equivalencia BH-BMPT'!$D$31,IF(J20=31,'Equivalencia BH-BMPT'!$D$32,IF(J20=32,'Equivalencia BH-BMPT'!$D$33,IF(J20=33,'Equivalencia BH-BMPT'!$D$34,IF(J20=34,'Equivalencia BH-BMPT'!$D$35,IF(J20=35,'Equivalencia BH-BMPT'!$D$36,IF(J20=36,'Equivalencia BH-BMPT'!$D$37,IF(J20=37,'Equivalencia BH-BMPT'!$D$38,IF(J20=38,'Equivalencia BH-BMPT'!#REF!,IF(J20=39,'Equivalencia BH-BMPT'!$D$40,IF(J20=40,'Equivalencia BH-BMPT'!$D$41,IF(J20=41,'Equivalencia BH-BMPT'!$D$42,IF(J20=42,'Equivalencia BH-BMPT'!$D$43,IF(J20=43,'Equivalencia BH-BMPT'!$D$44,IF(J20=44,'Equivalencia BH-BMPT'!$D$45,IF(J20=45,'Equivalencia BH-BMPT'!$D$46,"No ha seleccionado un número de programa")))))))))))))))))))))))))))))))))))))))))))))</f>
        <v>Gobernanza e influencia local, regional e internacional</v>
      </c>
      <c r="L20" s="79" t="s">
        <v>642</v>
      </c>
      <c r="M20" s="113">
        <v>1010217972</v>
      </c>
      <c r="N20" s="97" t="s">
        <v>614</v>
      </c>
      <c r="O20" s="110">
        <v>43200000</v>
      </c>
      <c r="P20" s="66"/>
      <c r="Q20" s="67"/>
      <c r="R20" s="110">
        <v>2</v>
      </c>
      <c r="S20" s="100">
        <v>18560000</v>
      </c>
      <c r="T20" s="100">
        <f t="shared" si="0"/>
        <v>61760000</v>
      </c>
      <c r="U20" s="100">
        <v>52320000</v>
      </c>
      <c r="V20" s="105">
        <v>43405</v>
      </c>
      <c r="W20" s="105">
        <v>43112</v>
      </c>
      <c r="X20" s="105">
        <v>43509</v>
      </c>
      <c r="Y20" s="86">
        <v>270</v>
      </c>
      <c r="Z20" s="86">
        <v>125</v>
      </c>
      <c r="AA20" s="68"/>
      <c r="AB20" s="62"/>
      <c r="AC20" s="62" t="s">
        <v>791</v>
      </c>
      <c r="AD20" s="62"/>
      <c r="AE20" s="62"/>
      <c r="AF20" s="69">
        <f t="shared" si="3"/>
        <v>0.84715025906735753</v>
      </c>
      <c r="AG20" s="27"/>
      <c r="AH20" s="27" t="b">
        <f t="shared" si="2"/>
        <v>0</v>
      </c>
    </row>
    <row r="21" spans="1:34" ht="44.25" customHeight="1" x14ac:dyDescent="0.25">
      <c r="A21" s="86">
        <v>8</v>
      </c>
      <c r="B21" s="86">
        <v>2018</v>
      </c>
      <c r="C21" s="87" t="s">
        <v>287</v>
      </c>
      <c r="D21" s="74">
        <v>5</v>
      </c>
      <c r="E21" s="87" t="str">
        <f>IF(D21=1,'Tipo '!$B$2,IF(D21=2,'Tipo '!$B$3,IF(D21=3,'Tipo '!$B$4,IF(D21=4,'Tipo '!$B$5,IF(D21=5,'Tipo '!$B$6,IF(D21=6,'Tipo '!$B$7,IF(D21=7,'Tipo '!$B$8,IF(D21=8,'Tipo '!$B$9,IF(D21=9,'Tipo '!$B$10,IF(D21=10,'Tipo '!$B$11,IF(D21=11,'Tipo '!$B$12,IF(D21=12,'Tipo '!$B$13,IF(D21=13,'Tipo '!$B$14,IF(D21=14,'Tipo '!$B$15,IF(D21=15,'Tipo '!$B$16,IF(D21=16,'Tipo '!$B$17,IF(D21=17,'Tipo '!$B$18,IF(D21=18,'Tipo '!$B$19,IF(D21=19,'Tipo '!$B$20,IF(D21=20,'Tipo '!$B$21,"No ha seleccionado un tipo de contrato válido"))))))))))))))))))))</f>
        <v>CONTRATOS DE PRESTACIÓN DE SERVICIOS PROFESIONALES Y DE APOYO A LA GESTIÓN</v>
      </c>
      <c r="F21" s="112" t="s">
        <v>107</v>
      </c>
      <c r="G21" s="63" t="s">
        <v>116</v>
      </c>
      <c r="H21" s="64" t="s">
        <v>431</v>
      </c>
      <c r="I21" s="83" t="s">
        <v>163</v>
      </c>
      <c r="J21" s="84">
        <v>45</v>
      </c>
      <c r="K21" s="65" t="str">
        <f>IF(J21=1,'Equivalencia BH-BMPT'!$D$2,IF(J21=2,'Equivalencia BH-BMPT'!$D$3,IF(J21=3,'Equivalencia BH-BMPT'!$D$4,IF(J21=4,'Equivalencia BH-BMPT'!$D$5,IF(J21=5,'Equivalencia BH-BMPT'!$D$6,IF(J21=6,'Equivalencia BH-BMPT'!$D$7,IF(J21=7,'Equivalencia BH-BMPT'!$D$8,IF(J21=8,'Equivalencia BH-BMPT'!$D$9,IF(J21=9,'Equivalencia BH-BMPT'!$D$10,IF(J21=10,'Equivalencia BH-BMPT'!$D$11,IF(J21=11,'Equivalencia BH-BMPT'!$D$12,IF(J21=12,'Equivalencia BH-BMPT'!$D$13,IF(J21=13,'Equivalencia BH-BMPT'!$D$14,IF(J21=14,'Equivalencia BH-BMPT'!$D$15,IF(J21=15,'Equivalencia BH-BMPT'!$D$16,IF(J21=16,'Equivalencia BH-BMPT'!$D$17,IF(J21=17,'Equivalencia BH-BMPT'!$D$18,IF(J21=18,'Equivalencia BH-BMPT'!$D$19,IF(J21=19,'Equivalencia BH-BMPT'!$D$20,IF(J21=20,'Equivalencia BH-BMPT'!$D$21,IF(J21=21,'Equivalencia BH-BMPT'!$D$22,IF(J21=22,'Equivalencia BH-BMPT'!$D$23,IF(J21=23,'Equivalencia BH-BMPT'!#REF!,IF(J21=24,'Equivalencia BH-BMPT'!$D$25,IF(J21=25,'Equivalencia BH-BMPT'!$D$26,IF(J21=26,'Equivalencia BH-BMPT'!$D$27,IF(J21=27,'Equivalencia BH-BMPT'!$D$28,IF(J21=28,'Equivalencia BH-BMPT'!$D$29,IF(J21=29,'Equivalencia BH-BMPT'!$D$30,IF(J21=30,'Equivalencia BH-BMPT'!$D$31,IF(J21=31,'Equivalencia BH-BMPT'!$D$32,IF(J21=32,'Equivalencia BH-BMPT'!$D$33,IF(J21=33,'Equivalencia BH-BMPT'!$D$34,IF(J21=34,'Equivalencia BH-BMPT'!$D$35,IF(J21=35,'Equivalencia BH-BMPT'!$D$36,IF(J21=36,'Equivalencia BH-BMPT'!$D$37,IF(J21=37,'Equivalencia BH-BMPT'!$D$38,IF(J21=38,'Equivalencia BH-BMPT'!#REF!,IF(J21=39,'Equivalencia BH-BMPT'!$D$40,IF(J21=40,'Equivalencia BH-BMPT'!$D$41,IF(J21=41,'Equivalencia BH-BMPT'!$D$42,IF(J21=42,'Equivalencia BH-BMPT'!$D$43,IF(J21=43,'Equivalencia BH-BMPT'!$D$44,IF(J21=44,'Equivalencia BH-BMPT'!$D$45,IF(J21=45,'Equivalencia BH-BMPT'!$D$46,"No ha seleccionado un número de programa")))))))))))))))))))))))))))))))))))))))))))))</f>
        <v>Gobernanza e influencia local, regional e internacional</v>
      </c>
      <c r="L21" s="79" t="s">
        <v>642</v>
      </c>
      <c r="M21" s="113">
        <v>1064976799</v>
      </c>
      <c r="N21" s="97" t="s">
        <v>661</v>
      </c>
      <c r="O21" s="110">
        <v>43200000</v>
      </c>
      <c r="P21" s="66"/>
      <c r="Q21" s="67"/>
      <c r="R21" s="110">
        <v>2</v>
      </c>
      <c r="S21" s="100">
        <v>19360000</v>
      </c>
      <c r="T21" s="100">
        <f t="shared" si="0"/>
        <v>62560000</v>
      </c>
      <c r="U21" s="100">
        <v>52000000</v>
      </c>
      <c r="V21" s="105">
        <v>43405</v>
      </c>
      <c r="W21" s="105">
        <v>43115</v>
      </c>
      <c r="X21" s="105">
        <v>43509</v>
      </c>
      <c r="Y21" s="86">
        <v>270</v>
      </c>
      <c r="Z21" s="86">
        <v>122</v>
      </c>
      <c r="AA21" s="68"/>
      <c r="AB21" s="62"/>
      <c r="AC21" s="62" t="s">
        <v>791</v>
      </c>
      <c r="AD21" s="62"/>
      <c r="AE21" s="62"/>
      <c r="AF21" s="69">
        <f t="shared" si="1"/>
        <v>0.83120204603580561</v>
      </c>
      <c r="AG21" s="27"/>
      <c r="AH21" s="27" t="b">
        <f t="shared" si="2"/>
        <v>0</v>
      </c>
    </row>
    <row r="22" spans="1:34" ht="44.25" customHeight="1" x14ac:dyDescent="0.25">
      <c r="A22" s="86">
        <v>9</v>
      </c>
      <c r="B22" s="86">
        <v>2018</v>
      </c>
      <c r="C22" s="87" t="s">
        <v>288</v>
      </c>
      <c r="D22" s="74">
        <v>5</v>
      </c>
      <c r="E22" s="87" t="str">
        <f>IF(D22=1,'Tipo '!$B$2,IF(D22=2,'Tipo '!$B$3,IF(D22=3,'Tipo '!$B$4,IF(D22=4,'Tipo '!$B$5,IF(D22=5,'Tipo '!$B$6,IF(D22=6,'Tipo '!$B$7,IF(D22=7,'Tipo '!$B$8,IF(D22=8,'Tipo '!$B$9,IF(D22=9,'Tipo '!$B$10,IF(D22=10,'Tipo '!$B$11,IF(D22=11,'Tipo '!$B$12,IF(D22=12,'Tipo '!$B$13,IF(D22=13,'Tipo '!$B$14,IF(D22=14,'Tipo '!$B$15,IF(D22=15,'Tipo '!$B$16,IF(D22=16,'Tipo '!$B$17,IF(D22=17,'Tipo '!$B$18,IF(D22=18,'Tipo '!$B$19,IF(D22=19,'Tipo '!$B$20,IF(D22=20,'Tipo '!$B$21,"No ha seleccionado un tipo de contrato válido"))))))))))))))))))))</f>
        <v>CONTRATOS DE PRESTACIÓN DE SERVICIOS PROFESIONALES Y DE APOYO A LA GESTIÓN</v>
      </c>
      <c r="F22" s="112" t="s">
        <v>107</v>
      </c>
      <c r="G22" s="63" t="s">
        <v>116</v>
      </c>
      <c r="H22" s="64" t="s">
        <v>432</v>
      </c>
      <c r="I22" s="83" t="s">
        <v>163</v>
      </c>
      <c r="J22" s="84">
        <v>45</v>
      </c>
      <c r="K22" s="65" t="str">
        <f>IF(J22=1,'Equivalencia BH-BMPT'!$D$2,IF(J22=2,'Equivalencia BH-BMPT'!$D$3,IF(J22=3,'Equivalencia BH-BMPT'!$D$4,IF(J22=4,'Equivalencia BH-BMPT'!$D$5,IF(J22=5,'Equivalencia BH-BMPT'!$D$6,IF(J22=6,'Equivalencia BH-BMPT'!$D$7,IF(J22=7,'Equivalencia BH-BMPT'!$D$8,IF(J22=8,'Equivalencia BH-BMPT'!$D$9,IF(J22=9,'Equivalencia BH-BMPT'!$D$10,IF(J22=10,'Equivalencia BH-BMPT'!$D$11,IF(J22=11,'Equivalencia BH-BMPT'!$D$12,IF(J22=12,'Equivalencia BH-BMPT'!$D$13,IF(J22=13,'Equivalencia BH-BMPT'!$D$14,IF(J22=14,'Equivalencia BH-BMPT'!$D$15,IF(J22=15,'Equivalencia BH-BMPT'!$D$16,IF(J22=16,'Equivalencia BH-BMPT'!$D$17,IF(J22=17,'Equivalencia BH-BMPT'!$D$18,IF(J22=18,'Equivalencia BH-BMPT'!$D$19,IF(J22=19,'Equivalencia BH-BMPT'!$D$20,IF(J22=20,'Equivalencia BH-BMPT'!$D$21,IF(J22=21,'Equivalencia BH-BMPT'!$D$22,IF(J22=22,'Equivalencia BH-BMPT'!$D$23,IF(J22=23,'Equivalencia BH-BMPT'!#REF!,IF(J22=24,'Equivalencia BH-BMPT'!$D$25,IF(J22=25,'Equivalencia BH-BMPT'!$D$26,IF(J22=26,'Equivalencia BH-BMPT'!$D$27,IF(J22=27,'Equivalencia BH-BMPT'!$D$28,IF(J22=28,'Equivalencia BH-BMPT'!$D$29,IF(J22=29,'Equivalencia BH-BMPT'!$D$30,IF(J22=30,'Equivalencia BH-BMPT'!$D$31,IF(J22=31,'Equivalencia BH-BMPT'!$D$32,IF(J22=32,'Equivalencia BH-BMPT'!$D$33,IF(J22=33,'Equivalencia BH-BMPT'!$D$34,IF(J22=34,'Equivalencia BH-BMPT'!$D$35,IF(J22=35,'Equivalencia BH-BMPT'!$D$36,IF(J22=36,'Equivalencia BH-BMPT'!$D$37,IF(J22=37,'Equivalencia BH-BMPT'!$D$38,IF(J22=38,'Equivalencia BH-BMPT'!#REF!,IF(J22=39,'Equivalencia BH-BMPT'!$D$40,IF(J22=40,'Equivalencia BH-BMPT'!$D$41,IF(J22=41,'Equivalencia BH-BMPT'!$D$42,IF(J22=42,'Equivalencia BH-BMPT'!$D$43,IF(J22=43,'Equivalencia BH-BMPT'!$D$44,IF(J22=44,'Equivalencia BH-BMPT'!$D$45,IF(J22=45,'Equivalencia BH-BMPT'!$D$46,"No ha seleccionado un número de programa")))))))))))))))))))))))))))))))))))))))))))))</f>
        <v>Gobernanza e influencia local, regional e internacional</v>
      </c>
      <c r="L22" s="79" t="s">
        <v>642</v>
      </c>
      <c r="M22" s="113">
        <v>19385050</v>
      </c>
      <c r="N22" s="97" t="s">
        <v>662</v>
      </c>
      <c r="O22" s="110">
        <v>18000000</v>
      </c>
      <c r="P22" s="66"/>
      <c r="Q22" s="67"/>
      <c r="R22" s="110">
        <v>2</v>
      </c>
      <c r="S22" s="100">
        <v>8466582</v>
      </c>
      <c r="T22" s="100">
        <f t="shared" si="0"/>
        <v>26466582</v>
      </c>
      <c r="U22" s="100">
        <v>21666667</v>
      </c>
      <c r="V22" s="105">
        <v>43405</v>
      </c>
      <c r="W22" s="105">
        <v>43115</v>
      </c>
      <c r="X22" s="105">
        <v>43514</v>
      </c>
      <c r="Y22" s="86">
        <v>270</v>
      </c>
      <c r="Z22" s="86">
        <v>127</v>
      </c>
      <c r="AA22" s="68"/>
      <c r="AB22" s="62"/>
      <c r="AC22" s="62" t="s">
        <v>791</v>
      </c>
      <c r="AD22" s="62"/>
      <c r="AE22" s="62"/>
      <c r="AF22" s="69">
        <f t="shared" si="1"/>
        <v>0.81864242991407055</v>
      </c>
      <c r="AG22" s="27"/>
      <c r="AH22" s="27" t="b">
        <f t="shared" si="2"/>
        <v>0</v>
      </c>
    </row>
    <row r="23" spans="1:34" ht="44.25" customHeight="1" x14ac:dyDescent="0.25">
      <c r="A23" s="86">
        <v>10</v>
      </c>
      <c r="B23" s="86">
        <v>2018</v>
      </c>
      <c r="C23" s="87" t="s">
        <v>289</v>
      </c>
      <c r="D23" s="74">
        <v>5</v>
      </c>
      <c r="E23" s="87" t="str">
        <f>IF(D23=1,'Tipo '!$B$2,IF(D23=2,'Tipo '!$B$3,IF(D23=3,'Tipo '!$B$4,IF(D23=4,'Tipo '!$B$5,IF(D23=5,'Tipo '!$B$6,IF(D23=6,'Tipo '!$B$7,IF(D23=7,'Tipo '!$B$8,IF(D23=8,'Tipo '!$B$9,IF(D23=9,'Tipo '!$B$10,IF(D23=10,'Tipo '!$B$11,IF(D23=11,'Tipo '!$B$12,IF(D23=12,'Tipo '!$B$13,IF(D23=13,'Tipo '!$B$14,IF(D23=14,'Tipo '!$B$15,IF(D23=15,'Tipo '!$B$16,IF(D23=16,'Tipo '!$B$17,IF(D23=17,'Tipo '!$B$18,IF(D23=18,'Tipo '!$B$19,IF(D23=19,'Tipo '!$B$20,IF(D23=20,'Tipo '!$B$21,"No ha seleccionado un tipo de contrato válido"))))))))))))))))))))</f>
        <v>CONTRATOS DE PRESTACIÓN DE SERVICIOS PROFESIONALES Y DE APOYO A LA GESTIÓN</v>
      </c>
      <c r="F23" s="112" t="s">
        <v>107</v>
      </c>
      <c r="G23" s="63" t="s">
        <v>116</v>
      </c>
      <c r="H23" s="64" t="s">
        <v>433</v>
      </c>
      <c r="I23" s="83" t="s">
        <v>163</v>
      </c>
      <c r="J23" s="84">
        <v>45</v>
      </c>
      <c r="K23" s="65" t="str">
        <f>IF(J23=1,'Equivalencia BH-BMPT'!$D$2,IF(J23=2,'Equivalencia BH-BMPT'!$D$3,IF(J23=3,'Equivalencia BH-BMPT'!$D$4,IF(J23=4,'Equivalencia BH-BMPT'!$D$5,IF(J23=5,'Equivalencia BH-BMPT'!$D$6,IF(J23=6,'Equivalencia BH-BMPT'!$D$7,IF(J23=7,'Equivalencia BH-BMPT'!$D$8,IF(J23=8,'Equivalencia BH-BMPT'!$D$9,IF(J23=9,'Equivalencia BH-BMPT'!$D$10,IF(J23=10,'Equivalencia BH-BMPT'!$D$11,IF(J23=11,'Equivalencia BH-BMPT'!$D$12,IF(J23=12,'Equivalencia BH-BMPT'!$D$13,IF(J23=13,'Equivalencia BH-BMPT'!$D$14,IF(J23=14,'Equivalencia BH-BMPT'!$D$15,IF(J23=15,'Equivalencia BH-BMPT'!$D$16,IF(J23=16,'Equivalencia BH-BMPT'!$D$17,IF(J23=17,'Equivalencia BH-BMPT'!$D$18,IF(J23=18,'Equivalencia BH-BMPT'!$D$19,IF(J23=19,'Equivalencia BH-BMPT'!$D$20,IF(J23=20,'Equivalencia BH-BMPT'!$D$21,IF(J23=21,'Equivalencia BH-BMPT'!$D$22,IF(J23=22,'Equivalencia BH-BMPT'!$D$23,IF(J23=23,'Equivalencia BH-BMPT'!#REF!,IF(J23=24,'Equivalencia BH-BMPT'!$D$25,IF(J23=25,'Equivalencia BH-BMPT'!$D$26,IF(J23=26,'Equivalencia BH-BMPT'!$D$27,IF(J23=27,'Equivalencia BH-BMPT'!$D$28,IF(J23=28,'Equivalencia BH-BMPT'!$D$29,IF(J23=29,'Equivalencia BH-BMPT'!$D$30,IF(J23=30,'Equivalencia BH-BMPT'!$D$31,IF(J23=31,'Equivalencia BH-BMPT'!$D$32,IF(J23=32,'Equivalencia BH-BMPT'!$D$33,IF(J23=33,'Equivalencia BH-BMPT'!$D$34,IF(J23=34,'Equivalencia BH-BMPT'!$D$35,IF(J23=35,'Equivalencia BH-BMPT'!$D$36,IF(J23=36,'Equivalencia BH-BMPT'!$D$37,IF(J23=37,'Equivalencia BH-BMPT'!$D$38,IF(J23=38,'Equivalencia BH-BMPT'!#REF!,IF(J23=39,'Equivalencia BH-BMPT'!$D$40,IF(J23=40,'Equivalencia BH-BMPT'!$D$41,IF(J23=41,'Equivalencia BH-BMPT'!$D$42,IF(J23=42,'Equivalencia BH-BMPT'!$D$43,IF(J23=43,'Equivalencia BH-BMPT'!$D$44,IF(J23=44,'Equivalencia BH-BMPT'!$D$45,IF(J23=45,'Equivalencia BH-BMPT'!$D$46,"No ha seleccionado un número de programa")))))))))))))))))))))))))))))))))))))))))))))</f>
        <v>Gobernanza e influencia local, regional e internacional</v>
      </c>
      <c r="L23" s="79" t="s">
        <v>642</v>
      </c>
      <c r="M23" s="113">
        <v>79851423</v>
      </c>
      <c r="N23" s="97" t="s">
        <v>663</v>
      </c>
      <c r="O23" s="110">
        <v>50400000</v>
      </c>
      <c r="P23" s="66"/>
      <c r="Q23" s="67"/>
      <c r="R23" s="110">
        <v>1</v>
      </c>
      <c r="S23" s="100">
        <v>0</v>
      </c>
      <c r="T23" s="100">
        <f t="shared" si="0"/>
        <v>50400000</v>
      </c>
      <c r="U23" s="100">
        <v>49280000</v>
      </c>
      <c r="V23" s="105">
        <v>43405</v>
      </c>
      <c r="W23" s="105">
        <v>43116</v>
      </c>
      <c r="X23" s="105">
        <v>43464</v>
      </c>
      <c r="Y23" s="86">
        <v>270</v>
      </c>
      <c r="Z23" s="86">
        <v>76</v>
      </c>
      <c r="AA23" s="68"/>
      <c r="AB23" s="62"/>
      <c r="AC23" s="62" t="s">
        <v>791</v>
      </c>
      <c r="AD23" s="62"/>
      <c r="AE23" s="62"/>
      <c r="AF23" s="69">
        <f t="shared" si="1"/>
        <v>0.97777777777777775</v>
      </c>
      <c r="AG23" s="27"/>
      <c r="AH23" s="27" t="b">
        <f t="shared" si="2"/>
        <v>0</v>
      </c>
    </row>
    <row r="24" spans="1:34" ht="44.25" customHeight="1" x14ac:dyDescent="0.25">
      <c r="A24" s="86">
        <v>11</v>
      </c>
      <c r="B24" s="86">
        <v>2018</v>
      </c>
      <c r="C24" s="87" t="s">
        <v>290</v>
      </c>
      <c r="D24" s="74">
        <v>5</v>
      </c>
      <c r="E24" s="87" t="str">
        <f>IF(D24=1,'Tipo '!$B$2,IF(D24=2,'Tipo '!$B$3,IF(D24=3,'Tipo '!$B$4,IF(D24=4,'Tipo '!$B$5,IF(D24=5,'Tipo '!$B$6,IF(D24=6,'Tipo '!$B$7,IF(D24=7,'Tipo '!$B$8,IF(D24=8,'Tipo '!$B$9,IF(D24=9,'Tipo '!$B$10,IF(D24=10,'Tipo '!$B$11,IF(D24=11,'Tipo '!$B$12,IF(D24=12,'Tipo '!$B$13,IF(D24=13,'Tipo '!$B$14,IF(D24=14,'Tipo '!$B$15,IF(D24=15,'Tipo '!$B$16,IF(D24=16,'Tipo '!$B$17,IF(D24=17,'Tipo '!$B$18,IF(D24=18,'Tipo '!$B$19,IF(D24=19,'Tipo '!$B$20,IF(D24=20,'Tipo '!$B$21,"No ha seleccionado un tipo de contrato válido"))))))))))))))))))))</f>
        <v>CONTRATOS DE PRESTACIÓN DE SERVICIOS PROFESIONALES Y DE APOYO A LA GESTIÓN</v>
      </c>
      <c r="F24" s="112" t="s">
        <v>107</v>
      </c>
      <c r="G24" s="63" t="s">
        <v>116</v>
      </c>
      <c r="H24" s="64" t="s">
        <v>434</v>
      </c>
      <c r="I24" s="83" t="s">
        <v>163</v>
      </c>
      <c r="J24" s="84">
        <v>45</v>
      </c>
      <c r="K24" s="65" t="str">
        <f>IF(J24=1,'Equivalencia BH-BMPT'!$D$2,IF(J24=2,'Equivalencia BH-BMPT'!$D$3,IF(J24=3,'Equivalencia BH-BMPT'!$D$4,IF(J24=4,'Equivalencia BH-BMPT'!$D$5,IF(J24=5,'Equivalencia BH-BMPT'!$D$6,IF(J24=6,'Equivalencia BH-BMPT'!$D$7,IF(J24=7,'Equivalencia BH-BMPT'!$D$8,IF(J24=8,'Equivalencia BH-BMPT'!$D$9,IF(J24=9,'Equivalencia BH-BMPT'!$D$10,IF(J24=10,'Equivalencia BH-BMPT'!$D$11,IF(J24=11,'Equivalencia BH-BMPT'!$D$12,IF(J24=12,'Equivalencia BH-BMPT'!$D$13,IF(J24=13,'Equivalencia BH-BMPT'!$D$14,IF(J24=14,'Equivalencia BH-BMPT'!$D$15,IF(J24=15,'Equivalencia BH-BMPT'!$D$16,IF(J24=16,'Equivalencia BH-BMPT'!$D$17,IF(J24=17,'Equivalencia BH-BMPT'!$D$18,IF(J24=18,'Equivalencia BH-BMPT'!$D$19,IF(J24=19,'Equivalencia BH-BMPT'!$D$20,IF(J24=20,'Equivalencia BH-BMPT'!$D$21,IF(J24=21,'Equivalencia BH-BMPT'!$D$22,IF(J24=22,'Equivalencia BH-BMPT'!$D$23,IF(J24=23,'Equivalencia BH-BMPT'!#REF!,IF(J24=24,'Equivalencia BH-BMPT'!$D$25,IF(J24=25,'Equivalencia BH-BMPT'!$D$26,IF(J24=26,'Equivalencia BH-BMPT'!$D$27,IF(J24=27,'Equivalencia BH-BMPT'!$D$28,IF(J24=28,'Equivalencia BH-BMPT'!$D$29,IF(J24=29,'Equivalencia BH-BMPT'!$D$30,IF(J24=30,'Equivalencia BH-BMPT'!$D$31,IF(J24=31,'Equivalencia BH-BMPT'!$D$32,IF(J24=32,'Equivalencia BH-BMPT'!$D$33,IF(J24=33,'Equivalencia BH-BMPT'!$D$34,IF(J24=34,'Equivalencia BH-BMPT'!$D$35,IF(J24=35,'Equivalencia BH-BMPT'!$D$36,IF(J24=36,'Equivalencia BH-BMPT'!$D$37,IF(J24=37,'Equivalencia BH-BMPT'!$D$38,IF(J24=38,'Equivalencia BH-BMPT'!#REF!,IF(J24=39,'Equivalencia BH-BMPT'!$D$40,IF(J24=40,'Equivalencia BH-BMPT'!$D$41,IF(J24=41,'Equivalencia BH-BMPT'!$D$42,IF(J24=42,'Equivalencia BH-BMPT'!$D$43,IF(J24=43,'Equivalencia BH-BMPT'!$D$44,IF(J24=44,'Equivalencia BH-BMPT'!$D$45,IF(J24=45,'Equivalencia BH-BMPT'!$D$46,"No ha seleccionado un número de programa")))))))))))))))))))))))))))))))))))))))))))))</f>
        <v>Gobernanza e influencia local, regional e internacional</v>
      </c>
      <c r="L24" s="79" t="s">
        <v>642</v>
      </c>
      <c r="M24" s="113">
        <v>80069750</v>
      </c>
      <c r="N24" s="97" t="s">
        <v>664</v>
      </c>
      <c r="O24" s="110">
        <v>49500000</v>
      </c>
      <c r="P24" s="66"/>
      <c r="Q24" s="67"/>
      <c r="R24" s="110">
        <v>2</v>
      </c>
      <c r="S24" s="100">
        <v>21999960</v>
      </c>
      <c r="T24" s="100">
        <f t="shared" si="0"/>
        <v>71499960</v>
      </c>
      <c r="U24" s="100">
        <v>60133333</v>
      </c>
      <c r="V24" s="105">
        <v>43405</v>
      </c>
      <c r="W24" s="105">
        <v>43112</v>
      </c>
      <c r="X24" s="105">
        <v>43504</v>
      </c>
      <c r="Y24" s="86">
        <v>270</v>
      </c>
      <c r="Z24" s="86">
        <v>120</v>
      </c>
      <c r="AA24" s="68"/>
      <c r="AB24" s="62"/>
      <c r="AC24" s="62" t="s">
        <v>791</v>
      </c>
      <c r="AD24" s="62"/>
      <c r="AE24" s="62"/>
      <c r="AF24" s="69">
        <f t="shared" si="1"/>
        <v>0.84102610686775214</v>
      </c>
      <c r="AG24" s="27"/>
      <c r="AH24" s="27" t="b">
        <f t="shared" si="2"/>
        <v>0</v>
      </c>
    </row>
    <row r="25" spans="1:34" ht="44.25" customHeight="1" x14ac:dyDescent="0.25">
      <c r="A25" s="86">
        <v>12</v>
      </c>
      <c r="B25" s="86">
        <v>2018</v>
      </c>
      <c r="C25" s="87" t="s">
        <v>291</v>
      </c>
      <c r="D25" s="74">
        <v>5</v>
      </c>
      <c r="E25" s="87" t="str">
        <f>IF(D25=1,'Tipo '!$B$2,IF(D25=2,'Tipo '!$B$3,IF(D25=3,'Tipo '!$B$4,IF(D25=4,'Tipo '!$B$5,IF(D25=5,'Tipo '!$B$6,IF(D25=6,'Tipo '!$B$7,IF(D25=7,'Tipo '!$B$8,IF(D25=8,'Tipo '!$B$9,IF(D25=9,'Tipo '!$B$10,IF(D25=10,'Tipo '!$B$11,IF(D25=11,'Tipo '!$B$12,IF(D25=12,'Tipo '!$B$13,IF(D25=13,'Tipo '!$B$14,IF(D25=14,'Tipo '!$B$15,IF(D25=15,'Tipo '!$B$16,IF(D25=16,'Tipo '!$B$17,IF(D25=17,'Tipo '!$B$18,IF(D25=18,'Tipo '!$B$19,IF(D25=19,'Tipo '!$B$20,IF(D25=20,'Tipo '!$B$21,"No ha seleccionado un tipo de contrato válido"))))))))))))))))))))</f>
        <v>CONTRATOS DE PRESTACIÓN DE SERVICIOS PROFESIONALES Y DE APOYO A LA GESTIÓN</v>
      </c>
      <c r="F25" s="112" t="s">
        <v>107</v>
      </c>
      <c r="G25" s="63" t="s">
        <v>116</v>
      </c>
      <c r="H25" s="64" t="s">
        <v>435</v>
      </c>
      <c r="I25" s="83" t="s">
        <v>163</v>
      </c>
      <c r="J25" s="84">
        <v>45</v>
      </c>
      <c r="K25" s="65" t="str">
        <f>IF(J25=1,'Equivalencia BH-BMPT'!$D$2,IF(J25=2,'Equivalencia BH-BMPT'!$D$3,IF(J25=3,'Equivalencia BH-BMPT'!$D$4,IF(J25=4,'Equivalencia BH-BMPT'!$D$5,IF(J25=5,'Equivalencia BH-BMPT'!$D$6,IF(J25=6,'Equivalencia BH-BMPT'!$D$7,IF(J25=7,'Equivalencia BH-BMPT'!$D$8,IF(J25=8,'Equivalencia BH-BMPT'!$D$9,IF(J25=9,'Equivalencia BH-BMPT'!$D$10,IF(J25=10,'Equivalencia BH-BMPT'!$D$11,IF(J25=11,'Equivalencia BH-BMPT'!$D$12,IF(J25=12,'Equivalencia BH-BMPT'!$D$13,IF(J25=13,'Equivalencia BH-BMPT'!$D$14,IF(J25=14,'Equivalencia BH-BMPT'!$D$15,IF(J25=15,'Equivalencia BH-BMPT'!$D$16,IF(J25=16,'Equivalencia BH-BMPT'!$D$17,IF(J25=17,'Equivalencia BH-BMPT'!$D$18,IF(J25=18,'Equivalencia BH-BMPT'!$D$19,IF(J25=19,'Equivalencia BH-BMPT'!$D$20,IF(J25=20,'Equivalencia BH-BMPT'!$D$21,IF(J25=21,'Equivalencia BH-BMPT'!$D$22,IF(J25=22,'Equivalencia BH-BMPT'!$D$23,IF(J25=23,'Equivalencia BH-BMPT'!#REF!,IF(J25=24,'Equivalencia BH-BMPT'!$D$25,IF(J25=25,'Equivalencia BH-BMPT'!$D$26,IF(J25=26,'Equivalencia BH-BMPT'!$D$27,IF(J25=27,'Equivalencia BH-BMPT'!$D$28,IF(J25=28,'Equivalencia BH-BMPT'!$D$29,IF(J25=29,'Equivalencia BH-BMPT'!$D$30,IF(J25=30,'Equivalencia BH-BMPT'!$D$31,IF(J25=31,'Equivalencia BH-BMPT'!$D$32,IF(J25=32,'Equivalencia BH-BMPT'!$D$33,IF(J25=33,'Equivalencia BH-BMPT'!$D$34,IF(J25=34,'Equivalencia BH-BMPT'!$D$35,IF(J25=35,'Equivalencia BH-BMPT'!$D$36,IF(J25=36,'Equivalencia BH-BMPT'!$D$37,IF(J25=37,'Equivalencia BH-BMPT'!$D$38,IF(J25=38,'Equivalencia BH-BMPT'!#REF!,IF(J25=39,'Equivalencia BH-BMPT'!$D$40,IF(J25=40,'Equivalencia BH-BMPT'!$D$41,IF(J25=41,'Equivalencia BH-BMPT'!$D$42,IF(J25=42,'Equivalencia BH-BMPT'!$D$43,IF(J25=43,'Equivalencia BH-BMPT'!$D$44,IF(J25=44,'Equivalencia BH-BMPT'!$D$45,IF(J25=45,'Equivalencia BH-BMPT'!$D$46,"No ha seleccionado un número de programa")))))))))))))))))))))))))))))))))))))))))))))</f>
        <v>Gobernanza e influencia local, regional e internacional</v>
      </c>
      <c r="L25" s="79" t="s">
        <v>642</v>
      </c>
      <c r="M25" s="113">
        <v>19389669</v>
      </c>
      <c r="N25" s="97" t="s">
        <v>665</v>
      </c>
      <c r="O25" s="110">
        <v>40500000</v>
      </c>
      <c r="P25" s="66"/>
      <c r="Q25" s="67"/>
      <c r="R25" s="110">
        <v>2</v>
      </c>
      <c r="S25" s="100">
        <v>14550000</v>
      </c>
      <c r="T25" s="100">
        <f t="shared" si="0"/>
        <v>55050000</v>
      </c>
      <c r="U25" s="100">
        <v>48750000</v>
      </c>
      <c r="V25" s="105">
        <v>43435</v>
      </c>
      <c r="W25" s="105">
        <v>43115</v>
      </c>
      <c r="X25" s="105">
        <v>43484</v>
      </c>
      <c r="Y25" s="86">
        <v>270</v>
      </c>
      <c r="Z25" s="86">
        <v>97</v>
      </c>
      <c r="AA25" s="68"/>
      <c r="AB25" s="62"/>
      <c r="AC25" s="62" t="s">
        <v>791</v>
      </c>
      <c r="AD25" s="62"/>
      <c r="AE25" s="62"/>
      <c r="AF25" s="69">
        <f t="shared" si="1"/>
        <v>0.88555858310626701</v>
      </c>
      <c r="AG25" s="27"/>
      <c r="AH25" s="27" t="b">
        <f t="shared" si="2"/>
        <v>0</v>
      </c>
    </row>
    <row r="26" spans="1:34" ht="44.25" customHeight="1" x14ac:dyDescent="0.25">
      <c r="A26" s="86">
        <v>13</v>
      </c>
      <c r="B26" s="86">
        <v>2018</v>
      </c>
      <c r="C26" s="87" t="s">
        <v>292</v>
      </c>
      <c r="D26" s="74">
        <v>5</v>
      </c>
      <c r="E26" s="87" t="str">
        <f>IF(D26=1,'Tipo '!$B$2,IF(D26=2,'Tipo '!$B$3,IF(D26=3,'Tipo '!$B$4,IF(D26=4,'Tipo '!$B$5,IF(D26=5,'Tipo '!$B$6,IF(D26=6,'Tipo '!$B$7,IF(D26=7,'Tipo '!$B$8,IF(D26=8,'Tipo '!$B$9,IF(D26=9,'Tipo '!$B$10,IF(D26=10,'Tipo '!$B$11,IF(D26=11,'Tipo '!$B$12,IF(D26=12,'Tipo '!$B$13,IF(D26=13,'Tipo '!$B$14,IF(D26=14,'Tipo '!$B$15,IF(D26=15,'Tipo '!$B$16,IF(D26=16,'Tipo '!$B$17,IF(D26=17,'Tipo '!$B$18,IF(D26=18,'Tipo '!$B$19,IF(D26=19,'Tipo '!$B$20,IF(D26=20,'Tipo '!$B$21,"No ha seleccionado un tipo de contrato válido"))))))))))))))))))))</f>
        <v>CONTRATOS DE PRESTACIÓN DE SERVICIOS PROFESIONALES Y DE APOYO A LA GESTIÓN</v>
      </c>
      <c r="F26" s="112" t="s">
        <v>107</v>
      </c>
      <c r="G26" s="63" t="s">
        <v>116</v>
      </c>
      <c r="H26" s="64" t="s">
        <v>436</v>
      </c>
      <c r="I26" s="83" t="s">
        <v>163</v>
      </c>
      <c r="J26" s="84">
        <v>45</v>
      </c>
      <c r="K26" s="65" t="str">
        <f>IF(J26=1,'Equivalencia BH-BMPT'!$D$2,IF(J26=2,'Equivalencia BH-BMPT'!$D$3,IF(J26=3,'Equivalencia BH-BMPT'!$D$4,IF(J26=4,'Equivalencia BH-BMPT'!$D$5,IF(J26=5,'Equivalencia BH-BMPT'!$D$6,IF(J26=6,'Equivalencia BH-BMPT'!$D$7,IF(J26=7,'Equivalencia BH-BMPT'!$D$8,IF(J26=8,'Equivalencia BH-BMPT'!$D$9,IF(J26=9,'Equivalencia BH-BMPT'!$D$10,IF(J26=10,'Equivalencia BH-BMPT'!$D$11,IF(J26=11,'Equivalencia BH-BMPT'!$D$12,IF(J26=12,'Equivalencia BH-BMPT'!$D$13,IF(J26=13,'Equivalencia BH-BMPT'!$D$14,IF(J26=14,'Equivalencia BH-BMPT'!$D$15,IF(J26=15,'Equivalencia BH-BMPT'!$D$16,IF(J26=16,'Equivalencia BH-BMPT'!$D$17,IF(J26=17,'Equivalencia BH-BMPT'!$D$18,IF(J26=18,'Equivalencia BH-BMPT'!$D$19,IF(J26=19,'Equivalencia BH-BMPT'!$D$20,IF(J26=20,'Equivalencia BH-BMPT'!$D$21,IF(J26=21,'Equivalencia BH-BMPT'!$D$22,IF(J26=22,'Equivalencia BH-BMPT'!$D$23,IF(J26=23,'Equivalencia BH-BMPT'!#REF!,IF(J26=24,'Equivalencia BH-BMPT'!$D$25,IF(J26=25,'Equivalencia BH-BMPT'!$D$26,IF(J26=26,'Equivalencia BH-BMPT'!$D$27,IF(J26=27,'Equivalencia BH-BMPT'!$D$28,IF(J26=28,'Equivalencia BH-BMPT'!$D$29,IF(J26=29,'Equivalencia BH-BMPT'!$D$30,IF(J26=30,'Equivalencia BH-BMPT'!$D$31,IF(J26=31,'Equivalencia BH-BMPT'!$D$32,IF(J26=32,'Equivalencia BH-BMPT'!$D$33,IF(J26=33,'Equivalencia BH-BMPT'!$D$34,IF(J26=34,'Equivalencia BH-BMPT'!$D$35,IF(J26=35,'Equivalencia BH-BMPT'!$D$36,IF(J26=36,'Equivalencia BH-BMPT'!$D$37,IF(J26=37,'Equivalencia BH-BMPT'!$D$38,IF(J26=38,'Equivalencia BH-BMPT'!#REF!,IF(J26=39,'Equivalencia BH-BMPT'!$D$40,IF(J26=40,'Equivalencia BH-BMPT'!$D$41,IF(J26=41,'Equivalencia BH-BMPT'!$D$42,IF(J26=42,'Equivalencia BH-BMPT'!$D$43,IF(J26=43,'Equivalencia BH-BMPT'!$D$44,IF(J26=44,'Equivalencia BH-BMPT'!$D$45,IF(J26=45,'Equivalencia BH-BMPT'!$D$46,"No ha seleccionado un número de programa")))))))))))))))))))))))))))))))))))))))))))))</f>
        <v>Gobernanza e influencia local, regional e internacional</v>
      </c>
      <c r="L26" s="79" t="s">
        <v>642</v>
      </c>
      <c r="M26" s="113">
        <v>1128470583</v>
      </c>
      <c r="N26" s="97" t="s">
        <v>666</v>
      </c>
      <c r="O26" s="110">
        <v>44550000</v>
      </c>
      <c r="P26" s="66"/>
      <c r="Q26" s="67"/>
      <c r="R26" s="110">
        <v>2</v>
      </c>
      <c r="S26" s="100">
        <v>20625000</v>
      </c>
      <c r="T26" s="100">
        <f t="shared" si="0"/>
        <v>65175000</v>
      </c>
      <c r="U26" s="100">
        <v>54120000</v>
      </c>
      <c r="V26" s="105">
        <v>43435</v>
      </c>
      <c r="W26" s="105">
        <v>43112</v>
      </c>
      <c r="X26" s="105">
        <v>43509</v>
      </c>
      <c r="Y26" s="86">
        <v>270</v>
      </c>
      <c r="Z26" s="86">
        <v>125</v>
      </c>
      <c r="AA26" s="68"/>
      <c r="AB26" s="62"/>
      <c r="AC26" s="62" t="s">
        <v>791</v>
      </c>
      <c r="AD26" s="62"/>
      <c r="AE26" s="62"/>
      <c r="AF26" s="69">
        <f t="shared" si="1"/>
        <v>0.83037974683544302</v>
      </c>
      <c r="AG26" s="27"/>
      <c r="AH26" s="27" t="b">
        <f t="shared" si="2"/>
        <v>0</v>
      </c>
    </row>
    <row r="27" spans="1:34" ht="44.25" customHeight="1" x14ac:dyDescent="0.25">
      <c r="A27" s="86">
        <v>14</v>
      </c>
      <c r="B27" s="86">
        <v>2018</v>
      </c>
      <c r="C27" s="87" t="s">
        <v>293</v>
      </c>
      <c r="D27" s="74">
        <v>5</v>
      </c>
      <c r="E27" s="87" t="str">
        <f>IF(D27=1,'Tipo '!$B$2,IF(D27=2,'Tipo '!$B$3,IF(D27=3,'Tipo '!$B$4,IF(D27=4,'Tipo '!$B$5,IF(D27=5,'Tipo '!$B$6,IF(D27=6,'Tipo '!$B$7,IF(D27=7,'Tipo '!$B$8,IF(D27=8,'Tipo '!$B$9,IF(D27=9,'Tipo '!$B$10,IF(D27=10,'Tipo '!$B$11,IF(D27=11,'Tipo '!$B$12,IF(D27=12,'Tipo '!$B$13,IF(D27=13,'Tipo '!$B$14,IF(D27=14,'Tipo '!$B$15,IF(D27=15,'Tipo '!$B$16,IF(D27=16,'Tipo '!$B$17,IF(D27=17,'Tipo '!$B$18,IF(D27=18,'Tipo '!$B$19,IF(D27=19,'Tipo '!$B$20,IF(D27=20,'Tipo '!$B$21,"No ha seleccionado un tipo de contrato válido"))))))))))))))))))))</f>
        <v>CONTRATOS DE PRESTACIÓN DE SERVICIOS PROFESIONALES Y DE APOYO A LA GESTIÓN</v>
      </c>
      <c r="F27" s="112" t="s">
        <v>107</v>
      </c>
      <c r="G27" s="63" t="s">
        <v>116</v>
      </c>
      <c r="H27" s="64" t="s">
        <v>437</v>
      </c>
      <c r="I27" s="83" t="s">
        <v>163</v>
      </c>
      <c r="J27" s="84">
        <v>3</v>
      </c>
      <c r="K27" s="65" t="str">
        <f>IF(J27=1,'Equivalencia BH-BMPT'!$D$2,IF(J27=2,'Equivalencia BH-BMPT'!$D$3,IF(J27=3,'Equivalencia BH-BMPT'!$D$4,IF(J27=4,'Equivalencia BH-BMPT'!$D$5,IF(J27=5,'Equivalencia BH-BMPT'!$D$6,IF(J27=6,'Equivalencia BH-BMPT'!$D$7,IF(J27=7,'Equivalencia BH-BMPT'!$D$8,IF(J27=8,'Equivalencia BH-BMPT'!$D$9,IF(J27=9,'Equivalencia BH-BMPT'!$D$10,IF(J27=10,'Equivalencia BH-BMPT'!$D$11,IF(J27=11,'Equivalencia BH-BMPT'!$D$12,IF(J27=12,'Equivalencia BH-BMPT'!$D$13,IF(J27=13,'Equivalencia BH-BMPT'!$D$14,IF(J27=14,'Equivalencia BH-BMPT'!$D$15,IF(J27=15,'Equivalencia BH-BMPT'!$D$16,IF(J27=16,'Equivalencia BH-BMPT'!$D$17,IF(J27=17,'Equivalencia BH-BMPT'!$D$18,IF(J27=18,'Equivalencia BH-BMPT'!$D$19,IF(J27=19,'Equivalencia BH-BMPT'!$D$20,IF(J27=20,'Equivalencia BH-BMPT'!$D$21,IF(J27=21,'Equivalencia BH-BMPT'!$D$22,IF(J27=22,'Equivalencia BH-BMPT'!$D$23,IF(J27=23,'Equivalencia BH-BMPT'!#REF!,IF(J27=24,'Equivalencia BH-BMPT'!$D$25,IF(J27=25,'Equivalencia BH-BMPT'!$D$26,IF(J27=26,'Equivalencia BH-BMPT'!$D$27,IF(J27=27,'Equivalencia BH-BMPT'!$D$28,IF(J27=28,'Equivalencia BH-BMPT'!$D$29,IF(J27=29,'Equivalencia BH-BMPT'!$D$30,IF(J27=30,'Equivalencia BH-BMPT'!$D$31,IF(J27=31,'Equivalencia BH-BMPT'!$D$32,IF(J27=32,'Equivalencia BH-BMPT'!$D$33,IF(J27=33,'Equivalencia BH-BMPT'!$D$34,IF(J27=34,'Equivalencia BH-BMPT'!$D$35,IF(J27=35,'Equivalencia BH-BMPT'!$D$36,IF(J27=36,'Equivalencia BH-BMPT'!$D$37,IF(J27=37,'Equivalencia BH-BMPT'!$D$38,IF(J27=38,'Equivalencia BH-BMPT'!#REF!,IF(J27=39,'Equivalencia BH-BMPT'!$D$40,IF(J27=40,'Equivalencia BH-BMPT'!$D$41,IF(J27=41,'Equivalencia BH-BMPT'!$D$42,IF(J27=42,'Equivalencia BH-BMPT'!$D$43,IF(J27=43,'Equivalencia BH-BMPT'!$D$44,IF(J27=44,'Equivalencia BH-BMPT'!$D$45,IF(J27=45,'Equivalencia BH-BMPT'!$D$46,"No ha seleccionado un número de programa")))))))))))))))))))))))))))))))))))))))))))))</f>
        <v>Igualdad y autonomía para una Bogotá incluyente</v>
      </c>
      <c r="L27" s="79" t="s">
        <v>646</v>
      </c>
      <c r="M27" s="113">
        <v>79781116</v>
      </c>
      <c r="N27" s="97" t="s">
        <v>667</v>
      </c>
      <c r="O27" s="110">
        <v>39645000</v>
      </c>
      <c r="P27" s="66"/>
      <c r="Q27" s="67"/>
      <c r="R27" s="110">
        <v>1</v>
      </c>
      <c r="S27" s="100">
        <v>0</v>
      </c>
      <c r="T27" s="100">
        <f t="shared" si="0"/>
        <v>39645000</v>
      </c>
      <c r="U27" s="100">
        <v>38910833</v>
      </c>
      <c r="V27" s="105">
        <v>43435</v>
      </c>
      <c r="W27" s="105">
        <v>43115</v>
      </c>
      <c r="X27" s="105">
        <v>43464</v>
      </c>
      <c r="Y27" s="86">
        <v>270</v>
      </c>
      <c r="Z27" s="86">
        <v>77</v>
      </c>
      <c r="AA27" s="68"/>
      <c r="AB27" s="62"/>
      <c r="AC27" s="62" t="s">
        <v>791</v>
      </c>
      <c r="AD27" s="62"/>
      <c r="AE27" s="62"/>
      <c r="AF27" s="69">
        <f t="shared" si="1"/>
        <v>0.98148147307352751</v>
      </c>
      <c r="AG27" s="27"/>
      <c r="AH27" s="27" t="b">
        <f t="shared" si="2"/>
        <v>0</v>
      </c>
    </row>
    <row r="28" spans="1:34" ht="44.25" customHeight="1" x14ac:dyDescent="0.25">
      <c r="A28" s="86">
        <v>15</v>
      </c>
      <c r="B28" s="86">
        <v>2018</v>
      </c>
      <c r="C28" s="87" t="s">
        <v>294</v>
      </c>
      <c r="D28" s="74">
        <v>5</v>
      </c>
      <c r="E28" s="87" t="str">
        <f>IF(D28=1,'Tipo '!$B$2,IF(D28=2,'Tipo '!$B$3,IF(D28=3,'Tipo '!$B$4,IF(D28=4,'Tipo '!$B$5,IF(D28=5,'Tipo '!$B$6,IF(D28=6,'Tipo '!$B$7,IF(D28=7,'Tipo '!$B$8,IF(D28=8,'Tipo '!$B$9,IF(D28=9,'Tipo '!$B$10,IF(D28=10,'Tipo '!$B$11,IF(D28=11,'Tipo '!$B$12,IF(D28=12,'Tipo '!$B$13,IF(D28=13,'Tipo '!$B$14,IF(D28=14,'Tipo '!$B$15,IF(D28=15,'Tipo '!$B$16,IF(D28=16,'Tipo '!$B$17,IF(D28=17,'Tipo '!$B$18,IF(D28=18,'Tipo '!$B$19,IF(D28=19,'Tipo '!$B$20,IF(D28=20,'Tipo '!$B$21,"No ha seleccionado un tipo de contrato válido"))))))))))))))))))))</f>
        <v>CONTRATOS DE PRESTACIÓN DE SERVICIOS PROFESIONALES Y DE APOYO A LA GESTIÓN</v>
      </c>
      <c r="F28" s="112" t="s">
        <v>107</v>
      </c>
      <c r="G28" s="63" t="s">
        <v>116</v>
      </c>
      <c r="H28" s="64" t="s">
        <v>438</v>
      </c>
      <c r="I28" s="83" t="s">
        <v>163</v>
      </c>
      <c r="J28" s="84">
        <v>45</v>
      </c>
      <c r="K28" s="65" t="str">
        <f>IF(J28=1,'Equivalencia BH-BMPT'!$D$2,IF(J28=2,'Equivalencia BH-BMPT'!$D$3,IF(J28=3,'Equivalencia BH-BMPT'!$D$4,IF(J28=4,'Equivalencia BH-BMPT'!$D$5,IF(J28=5,'Equivalencia BH-BMPT'!$D$6,IF(J28=6,'Equivalencia BH-BMPT'!$D$7,IF(J28=7,'Equivalencia BH-BMPT'!$D$8,IF(J28=8,'Equivalencia BH-BMPT'!$D$9,IF(J28=9,'Equivalencia BH-BMPT'!$D$10,IF(J28=10,'Equivalencia BH-BMPT'!$D$11,IF(J28=11,'Equivalencia BH-BMPT'!$D$12,IF(J28=12,'Equivalencia BH-BMPT'!$D$13,IF(J28=13,'Equivalencia BH-BMPT'!$D$14,IF(J28=14,'Equivalencia BH-BMPT'!$D$15,IF(J28=15,'Equivalencia BH-BMPT'!$D$16,IF(J28=16,'Equivalencia BH-BMPT'!$D$17,IF(J28=17,'Equivalencia BH-BMPT'!$D$18,IF(J28=18,'Equivalencia BH-BMPT'!$D$19,IF(J28=19,'Equivalencia BH-BMPT'!$D$20,IF(J28=20,'Equivalencia BH-BMPT'!$D$21,IF(J28=21,'Equivalencia BH-BMPT'!$D$22,IF(J28=22,'Equivalencia BH-BMPT'!$D$23,IF(J28=23,'Equivalencia BH-BMPT'!#REF!,IF(J28=24,'Equivalencia BH-BMPT'!$D$25,IF(J28=25,'Equivalencia BH-BMPT'!$D$26,IF(J28=26,'Equivalencia BH-BMPT'!$D$27,IF(J28=27,'Equivalencia BH-BMPT'!$D$28,IF(J28=28,'Equivalencia BH-BMPT'!$D$29,IF(J28=29,'Equivalencia BH-BMPT'!$D$30,IF(J28=30,'Equivalencia BH-BMPT'!$D$31,IF(J28=31,'Equivalencia BH-BMPT'!$D$32,IF(J28=32,'Equivalencia BH-BMPT'!$D$33,IF(J28=33,'Equivalencia BH-BMPT'!$D$34,IF(J28=34,'Equivalencia BH-BMPT'!$D$35,IF(J28=35,'Equivalencia BH-BMPT'!$D$36,IF(J28=36,'Equivalencia BH-BMPT'!$D$37,IF(J28=37,'Equivalencia BH-BMPT'!$D$38,IF(J28=38,'Equivalencia BH-BMPT'!#REF!,IF(J28=39,'Equivalencia BH-BMPT'!$D$40,IF(J28=40,'Equivalencia BH-BMPT'!$D$41,IF(J28=41,'Equivalencia BH-BMPT'!$D$42,IF(J28=42,'Equivalencia BH-BMPT'!$D$43,IF(J28=43,'Equivalencia BH-BMPT'!$D$44,IF(J28=44,'Equivalencia BH-BMPT'!$D$45,IF(J28=45,'Equivalencia BH-BMPT'!$D$46,"No ha seleccionado un número de programa")))))))))))))))))))))))))))))))))))))))))))))</f>
        <v>Gobernanza e influencia local, regional e internacional</v>
      </c>
      <c r="L28" s="79" t="s">
        <v>642</v>
      </c>
      <c r="M28" s="76">
        <v>1109291034</v>
      </c>
      <c r="N28" s="97" t="s">
        <v>668</v>
      </c>
      <c r="O28" s="110">
        <v>25200000</v>
      </c>
      <c r="P28" s="66"/>
      <c r="Q28" s="67"/>
      <c r="R28" s="110">
        <v>2</v>
      </c>
      <c r="S28" s="100">
        <v>11013304</v>
      </c>
      <c r="T28" s="100">
        <f t="shared" si="0"/>
        <v>36213304</v>
      </c>
      <c r="U28" s="100">
        <v>29960000</v>
      </c>
      <c r="V28" s="105">
        <v>43435</v>
      </c>
      <c r="W28" s="105">
        <v>43119</v>
      </c>
      <c r="X28" s="105">
        <v>43509</v>
      </c>
      <c r="Y28" s="86">
        <v>270</v>
      </c>
      <c r="Z28" s="86">
        <v>118</v>
      </c>
      <c r="AA28" s="68"/>
      <c r="AB28" s="62"/>
      <c r="AC28" s="62" t="s">
        <v>791</v>
      </c>
      <c r="AD28" s="62"/>
      <c r="AE28" s="62"/>
      <c r="AF28" s="69">
        <f t="shared" si="1"/>
        <v>0.82732025777045914</v>
      </c>
      <c r="AG28" s="27"/>
      <c r="AH28" s="27" t="b">
        <f t="shared" si="2"/>
        <v>0</v>
      </c>
    </row>
    <row r="29" spans="1:34" ht="44.25" customHeight="1" x14ac:dyDescent="0.25">
      <c r="A29" s="86">
        <v>16</v>
      </c>
      <c r="B29" s="86">
        <v>2018</v>
      </c>
      <c r="C29" s="87" t="s">
        <v>294</v>
      </c>
      <c r="D29" s="74">
        <v>5</v>
      </c>
      <c r="E29" s="87" t="str">
        <f>IF(D29=1,'Tipo '!$B$2,IF(D29=2,'Tipo '!$B$3,IF(D29=3,'Tipo '!$B$4,IF(D29=4,'Tipo '!$B$5,IF(D29=5,'Tipo '!$B$6,IF(D29=6,'Tipo '!$B$7,IF(D29=7,'Tipo '!$B$8,IF(D29=8,'Tipo '!$B$9,IF(D29=9,'Tipo '!$B$10,IF(D29=10,'Tipo '!$B$11,IF(D29=11,'Tipo '!$B$12,IF(D29=12,'Tipo '!$B$13,IF(D29=13,'Tipo '!$B$14,IF(D29=14,'Tipo '!$B$15,IF(D29=15,'Tipo '!$B$16,IF(D29=16,'Tipo '!$B$17,IF(D29=17,'Tipo '!$B$18,IF(D29=18,'Tipo '!$B$19,IF(D29=19,'Tipo '!$B$20,IF(D29=20,'Tipo '!$B$21,"No ha seleccionado un tipo de contrato válido"))))))))))))))))))))</f>
        <v>CONTRATOS DE PRESTACIÓN DE SERVICIOS PROFESIONALES Y DE APOYO A LA GESTIÓN</v>
      </c>
      <c r="F29" s="112" t="s">
        <v>107</v>
      </c>
      <c r="G29" s="63" t="s">
        <v>116</v>
      </c>
      <c r="H29" s="64" t="s">
        <v>439</v>
      </c>
      <c r="I29" s="83" t="s">
        <v>163</v>
      </c>
      <c r="J29" s="84">
        <v>45</v>
      </c>
      <c r="K29" s="65" t="str">
        <f>IF(J29=1,'Equivalencia BH-BMPT'!$D$2,IF(J29=2,'Equivalencia BH-BMPT'!$D$3,IF(J29=3,'Equivalencia BH-BMPT'!$D$4,IF(J29=4,'Equivalencia BH-BMPT'!$D$5,IF(J29=5,'Equivalencia BH-BMPT'!$D$6,IF(J29=6,'Equivalencia BH-BMPT'!$D$7,IF(J29=7,'Equivalencia BH-BMPT'!$D$8,IF(J29=8,'Equivalencia BH-BMPT'!$D$9,IF(J29=9,'Equivalencia BH-BMPT'!$D$10,IF(J29=10,'Equivalencia BH-BMPT'!$D$11,IF(J29=11,'Equivalencia BH-BMPT'!$D$12,IF(J29=12,'Equivalencia BH-BMPT'!$D$13,IF(J29=13,'Equivalencia BH-BMPT'!$D$14,IF(J29=14,'Equivalencia BH-BMPT'!$D$15,IF(J29=15,'Equivalencia BH-BMPT'!$D$16,IF(J29=16,'Equivalencia BH-BMPT'!$D$17,IF(J29=17,'Equivalencia BH-BMPT'!$D$18,IF(J29=18,'Equivalencia BH-BMPT'!$D$19,IF(J29=19,'Equivalencia BH-BMPT'!$D$20,IF(J29=20,'Equivalencia BH-BMPT'!$D$21,IF(J29=21,'Equivalencia BH-BMPT'!$D$22,IF(J29=22,'Equivalencia BH-BMPT'!$D$23,IF(J29=23,'Equivalencia BH-BMPT'!#REF!,IF(J29=24,'Equivalencia BH-BMPT'!$D$25,IF(J29=25,'Equivalencia BH-BMPT'!$D$26,IF(J29=26,'Equivalencia BH-BMPT'!$D$27,IF(J29=27,'Equivalencia BH-BMPT'!$D$28,IF(J29=28,'Equivalencia BH-BMPT'!$D$29,IF(J29=29,'Equivalencia BH-BMPT'!$D$30,IF(J29=30,'Equivalencia BH-BMPT'!$D$31,IF(J29=31,'Equivalencia BH-BMPT'!$D$32,IF(J29=32,'Equivalencia BH-BMPT'!$D$33,IF(J29=33,'Equivalencia BH-BMPT'!$D$34,IF(J29=34,'Equivalencia BH-BMPT'!$D$35,IF(J29=35,'Equivalencia BH-BMPT'!$D$36,IF(J29=36,'Equivalencia BH-BMPT'!$D$37,IF(J29=37,'Equivalencia BH-BMPT'!$D$38,IF(J29=38,'Equivalencia BH-BMPT'!#REF!,IF(J29=39,'Equivalencia BH-BMPT'!$D$40,IF(J29=40,'Equivalencia BH-BMPT'!$D$41,IF(J29=41,'Equivalencia BH-BMPT'!$D$42,IF(J29=42,'Equivalencia BH-BMPT'!$D$43,IF(J29=43,'Equivalencia BH-BMPT'!$D$44,IF(J29=44,'Equivalencia BH-BMPT'!$D$45,IF(J29=45,'Equivalencia BH-BMPT'!$D$46,"No ha seleccionado un número de programa")))))))))))))))))))))))))))))))))))))))))))))</f>
        <v>Gobernanza e influencia local, regional e internacional</v>
      </c>
      <c r="L29" s="79" t="s">
        <v>642</v>
      </c>
      <c r="M29" s="113">
        <v>51657259</v>
      </c>
      <c r="N29" s="97" t="s">
        <v>669</v>
      </c>
      <c r="O29" s="110">
        <v>25200000</v>
      </c>
      <c r="P29" s="66"/>
      <c r="Q29" s="67"/>
      <c r="R29" s="110">
        <v>2</v>
      </c>
      <c r="S29" s="100">
        <v>11013304</v>
      </c>
      <c r="T29" s="100">
        <f t="shared" si="0"/>
        <v>36213304</v>
      </c>
      <c r="U29" s="100">
        <v>29960000</v>
      </c>
      <c r="V29" s="105">
        <v>43435</v>
      </c>
      <c r="W29" s="105">
        <v>43119</v>
      </c>
      <c r="X29" s="105">
        <v>43509</v>
      </c>
      <c r="Y29" s="86">
        <v>270</v>
      </c>
      <c r="Z29" s="86">
        <v>118</v>
      </c>
      <c r="AA29" s="68"/>
      <c r="AB29" s="62"/>
      <c r="AC29" s="62" t="s">
        <v>791</v>
      </c>
      <c r="AD29" s="62"/>
      <c r="AE29" s="62"/>
      <c r="AF29" s="69">
        <f t="shared" si="1"/>
        <v>0.82732025777045914</v>
      </c>
      <c r="AG29" s="27"/>
      <c r="AH29" s="27" t="b">
        <f t="shared" si="2"/>
        <v>0</v>
      </c>
    </row>
    <row r="30" spans="1:34" ht="44.25" customHeight="1" x14ac:dyDescent="0.25">
      <c r="A30" s="86">
        <v>17</v>
      </c>
      <c r="B30" s="86">
        <v>2018</v>
      </c>
      <c r="C30" s="87" t="s">
        <v>295</v>
      </c>
      <c r="D30" s="74">
        <v>5</v>
      </c>
      <c r="E30" s="87" t="str">
        <f>IF(D30=1,'Tipo '!$B$2,IF(D30=2,'Tipo '!$B$3,IF(D30=3,'Tipo '!$B$4,IF(D30=4,'Tipo '!$B$5,IF(D30=5,'Tipo '!$B$6,IF(D30=6,'Tipo '!$B$7,IF(D30=7,'Tipo '!$B$8,IF(D30=8,'Tipo '!$B$9,IF(D30=9,'Tipo '!$B$10,IF(D30=10,'Tipo '!$B$11,IF(D30=11,'Tipo '!$B$12,IF(D30=12,'Tipo '!$B$13,IF(D30=13,'Tipo '!$B$14,IF(D30=14,'Tipo '!$B$15,IF(D30=15,'Tipo '!$B$16,IF(D30=16,'Tipo '!$B$17,IF(D30=17,'Tipo '!$B$18,IF(D30=18,'Tipo '!$B$19,IF(D30=19,'Tipo '!$B$20,IF(D30=20,'Tipo '!$B$21,"No ha seleccionado un tipo de contrato válido"))))))))))))))))))))</f>
        <v>CONTRATOS DE PRESTACIÓN DE SERVICIOS PROFESIONALES Y DE APOYO A LA GESTIÓN</v>
      </c>
      <c r="F30" s="112" t="s">
        <v>107</v>
      </c>
      <c r="G30" s="63" t="s">
        <v>116</v>
      </c>
      <c r="H30" s="64" t="s">
        <v>440</v>
      </c>
      <c r="I30" s="83" t="s">
        <v>163</v>
      </c>
      <c r="J30" s="84">
        <v>45</v>
      </c>
      <c r="K30" s="65" t="str">
        <f>IF(J30=1,'Equivalencia BH-BMPT'!$D$2,IF(J30=2,'Equivalencia BH-BMPT'!$D$3,IF(J30=3,'Equivalencia BH-BMPT'!$D$4,IF(J30=4,'Equivalencia BH-BMPT'!$D$5,IF(J30=5,'Equivalencia BH-BMPT'!$D$6,IF(J30=6,'Equivalencia BH-BMPT'!$D$7,IF(J30=7,'Equivalencia BH-BMPT'!$D$8,IF(J30=8,'Equivalencia BH-BMPT'!$D$9,IF(J30=9,'Equivalencia BH-BMPT'!$D$10,IF(J30=10,'Equivalencia BH-BMPT'!$D$11,IF(J30=11,'Equivalencia BH-BMPT'!$D$12,IF(J30=12,'Equivalencia BH-BMPT'!$D$13,IF(J30=13,'Equivalencia BH-BMPT'!$D$14,IF(J30=14,'Equivalencia BH-BMPT'!$D$15,IF(J30=15,'Equivalencia BH-BMPT'!$D$16,IF(J30=16,'Equivalencia BH-BMPT'!$D$17,IF(J30=17,'Equivalencia BH-BMPT'!$D$18,IF(J30=18,'Equivalencia BH-BMPT'!$D$19,IF(J30=19,'Equivalencia BH-BMPT'!$D$20,IF(J30=20,'Equivalencia BH-BMPT'!$D$21,IF(J30=21,'Equivalencia BH-BMPT'!$D$22,IF(J30=22,'Equivalencia BH-BMPT'!$D$23,IF(J30=23,'Equivalencia BH-BMPT'!#REF!,IF(J30=24,'Equivalencia BH-BMPT'!$D$25,IF(J30=25,'Equivalencia BH-BMPT'!$D$26,IF(J30=26,'Equivalencia BH-BMPT'!$D$27,IF(J30=27,'Equivalencia BH-BMPT'!$D$28,IF(J30=28,'Equivalencia BH-BMPT'!$D$29,IF(J30=29,'Equivalencia BH-BMPT'!$D$30,IF(J30=30,'Equivalencia BH-BMPT'!$D$31,IF(J30=31,'Equivalencia BH-BMPT'!$D$32,IF(J30=32,'Equivalencia BH-BMPT'!$D$33,IF(J30=33,'Equivalencia BH-BMPT'!$D$34,IF(J30=34,'Equivalencia BH-BMPT'!$D$35,IF(J30=35,'Equivalencia BH-BMPT'!$D$36,IF(J30=36,'Equivalencia BH-BMPT'!$D$37,IF(J30=37,'Equivalencia BH-BMPT'!$D$38,IF(J30=38,'Equivalencia BH-BMPT'!#REF!,IF(J30=39,'Equivalencia BH-BMPT'!$D$40,IF(J30=40,'Equivalencia BH-BMPT'!$D$41,IF(J30=41,'Equivalencia BH-BMPT'!$D$42,IF(J30=42,'Equivalencia BH-BMPT'!$D$43,IF(J30=43,'Equivalencia BH-BMPT'!$D$44,IF(J30=44,'Equivalencia BH-BMPT'!$D$45,IF(J30=45,'Equivalencia BH-BMPT'!$D$46,"No ha seleccionado un número de programa")))))))))))))))))))))))))))))))))))))))))))))</f>
        <v>Gobernanza e influencia local, regional e internacional</v>
      </c>
      <c r="L30" s="79" t="s">
        <v>642</v>
      </c>
      <c r="M30" s="113">
        <v>1098683674</v>
      </c>
      <c r="N30" s="97" t="s">
        <v>670</v>
      </c>
      <c r="O30" s="110">
        <v>44550000</v>
      </c>
      <c r="P30" s="66"/>
      <c r="Q30" s="67"/>
      <c r="R30" s="110">
        <v>2</v>
      </c>
      <c r="S30" s="100">
        <v>20130000</v>
      </c>
      <c r="T30" s="100">
        <f t="shared" si="0"/>
        <v>64680000</v>
      </c>
      <c r="U30" s="100">
        <v>53625000</v>
      </c>
      <c r="V30" s="105">
        <v>43435</v>
      </c>
      <c r="W30" s="105">
        <v>43115</v>
      </c>
      <c r="X30" s="105">
        <v>43509</v>
      </c>
      <c r="Y30" s="86">
        <v>270</v>
      </c>
      <c r="Z30" s="86">
        <v>122</v>
      </c>
      <c r="AA30" s="68"/>
      <c r="AB30" s="62"/>
      <c r="AC30" s="62" t="s">
        <v>791</v>
      </c>
      <c r="AD30" s="62"/>
      <c r="AE30" s="62"/>
      <c r="AF30" s="69">
        <f t="shared" si="1"/>
        <v>0.82908163265306123</v>
      </c>
      <c r="AG30" s="27"/>
      <c r="AH30" s="27" t="b">
        <f t="shared" si="2"/>
        <v>0</v>
      </c>
    </row>
    <row r="31" spans="1:34" ht="44.25" customHeight="1" x14ac:dyDescent="0.25">
      <c r="A31" s="86">
        <v>18</v>
      </c>
      <c r="B31" s="86">
        <v>2018</v>
      </c>
      <c r="C31" s="87" t="s">
        <v>296</v>
      </c>
      <c r="D31" s="74">
        <v>5</v>
      </c>
      <c r="E31" s="87" t="str">
        <f>IF(D31=1,'Tipo '!$B$2,IF(D31=2,'Tipo '!$B$3,IF(D31=3,'Tipo '!$B$4,IF(D31=4,'Tipo '!$B$5,IF(D31=5,'Tipo '!$B$6,IF(D31=6,'Tipo '!$B$7,IF(D31=7,'Tipo '!$B$8,IF(D31=8,'Tipo '!$B$9,IF(D31=9,'Tipo '!$B$10,IF(D31=10,'Tipo '!$B$11,IF(D31=11,'Tipo '!$B$12,IF(D31=12,'Tipo '!$B$13,IF(D31=13,'Tipo '!$B$14,IF(D31=14,'Tipo '!$B$15,IF(D31=15,'Tipo '!$B$16,IF(D31=16,'Tipo '!$B$17,IF(D31=17,'Tipo '!$B$18,IF(D31=18,'Tipo '!$B$19,IF(D31=19,'Tipo '!$B$20,IF(D31=20,'Tipo '!$B$21,"No ha seleccionado un tipo de contrato válido"))))))))))))))))))))</f>
        <v>CONTRATOS DE PRESTACIÓN DE SERVICIOS PROFESIONALES Y DE APOYO A LA GESTIÓN</v>
      </c>
      <c r="F31" s="112" t="s">
        <v>107</v>
      </c>
      <c r="G31" s="63" t="s">
        <v>116</v>
      </c>
      <c r="H31" s="64" t="s">
        <v>441</v>
      </c>
      <c r="I31" s="83" t="s">
        <v>163</v>
      </c>
      <c r="J31" s="84">
        <v>3</v>
      </c>
      <c r="K31" s="65" t="str">
        <f>IF(J31=1,'Equivalencia BH-BMPT'!$D$2,IF(J31=2,'Equivalencia BH-BMPT'!$D$3,IF(J31=3,'Equivalencia BH-BMPT'!$D$4,IF(J31=4,'Equivalencia BH-BMPT'!$D$5,IF(J31=5,'Equivalencia BH-BMPT'!$D$6,IF(J31=6,'Equivalencia BH-BMPT'!$D$7,IF(J31=7,'Equivalencia BH-BMPT'!$D$8,IF(J31=8,'Equivalencia BH-BMPT'!$D$9,IF(J31=9,'Equivalencia BH-BMPT'!$D$10,IF(J31=10,'Equivalencia BH-BMPT'!$D$11,IF(J31=11,'Equivalencia BH-BMPT'!$D$12,IF(J31=12,'Equivalencia BH-BMPT'!$D$13,IF(J31=13,'Equivalencia BH-BMPT'!$D$14,IF(J31=14,'Equivalencia BH-BMPT'!$D$15,IF(J31=15,'Equivalencia BH-BMPT'!$D$16,IF(J31=16,'Equivalencia BH-BMPT'!$D$17,IF(J31=17,'Equivalencia BH-BMPT'!$D$18,IF(J31=18,'Equivalencia BH-BMPT'!$D$19,IF(J31=19,'Equivalencia BH-BMPT'!$D$20,IF(J31=20,'Equivalencia BH-BMPT'!$D$21,IF(J31=21,'Equivalencia BH-BMPT'!$D$22,IF(J31=22,'Equivalencia BH-BMPT'!$D$23,IF(J31=23,'Equivalencia BH-BMPT'!#REF!,IF(J31=24,'Equivalencia BH-BMPT'!$D$25,IF(J31=25,'Equivalencia BH-BMPT'!$D$26,IF(J31=26,'Equivalencia BH-BMPT'!$D$27,IF(J31=27,'Equivalencia BH-BMPT'!$D$28,IF(J31=28,'Equivalencia BH-BMPT'!$D$29,IF(J31=29,'Equivalencia BH-BMPT'!$D$30,IF(J31=30,'Equivalencia BH-BMPT'!$D$31,IF(J31=31,'Equivalencia BH-BMPT'!$D$32,IF(J31=32,'Equivalencia BH-BMPT'!$D$33,IF(J31=33,'Equivalencia BH-BMPT'!$D$34,IF(J31=34,'Equivalencia BH-BMPT'!$D$35,IF(J31=35,'Equivalencia BH-BMPT'!$D$36,IF(J31=36,'Equivalencia BH-BMPT'!$D$37,IF(J31=37,'Equivalencia BH-BMPT'!$D$38,IF(J31=38,'Equivalencia BH-BMPT'!#REF!,IF(J31=39,'Equivalencia BH-BMPT'!$D$40,IF(J31=40,'Equivalencia BH-BMPT'!$D$41,IF(J31=41,'Equivalencia BH-BMPT'!$D$42,IF(J31=42,'Equivalencia BH-BMPT'!$D$43,IF(J31=43,'Equivalencia BH-BMPT'!$D$44,IF(J31=44,'Equivalencia BH-BMPT'!$D$45,IF(J31=45,'Equivalencia BH-BMPT'!$D$46,"No ha seleccionado un número de programa")))))))))))))))))))))))))))))))))))))))))))))</f>
        <v>Igualdad y autonomía para una Bogotá incluyente</v>
      </c>
      <c r="L31" s="79" t="s">
        <v>646</v>
      </c>
      <c r="M31" s="113">
        <v>1023951493</v>
      </c>
      <c r="N31" s="97" t="s">
        <v>671</v>
      </c>
      <c r="O31" s="110">
        <v>25200000</v>
      </c>
      <c r="P31" s="66"/>
      <c r="Q31" s="67"/>
      <c r="R31" s="110">
        <v>2</v>
      </c>
      <c r="S31" s="100">
        <v>9986641</v>
      </c>
      <c r="T31" s="100">
        <f t="shared" si="0"/>
        <v>35186641</v>
      </c>
      <c r="U31" s="100">
        <v>30333333</v>
      </c>
      <c r="V31" s="105">
        <v>43435</v>
      </c>
      <c r="W31" s="105">
        <v>43115</v>
      </c>
      <c r="X31" s="105">
        <v>43494</v>
      </c>
      <c r="Y31" s="86">
        <v>270</v>
      </c>
      <c r="Z31" s="86">
        <v>107</v>
      </c>
      <c r="AA31" s="68"/>
      <c r="AB31" s="62"/>
      <c r="AC31" s="62" t="s">
        <v>791</v>
      </c>
      <c r="AD31" s="62"/>
      <c r="AE31" s="62"/>
      <c r="AF31" s="69">
        <f t="shared" si="1"/>
        <v>0.86206958487455509</v>
      </c>
      <c r="AG31" s="27"/>
      <c r="AH31" s="27" t="b">
        <f t="shared" si="2"/>
        <v>0</v>
      </c>
    </row>
    <row r="32" spans="1:34" ht="44.25" customHeight="1" x14ac:dyDescent="0.25">
      <c r="A32" s="86">
        <v>20</v>
      </c>
      <c r="B32" s="86">
        <v>2018</v>
      </c>
      <c r="C32" s="87" t="s">
        <v>297</v>
      </c>
      <c r="D32" s="74">
        <v>5</v>
      </c>
      <c r="E32" s="87" t="str">
        <f>IF(D32=1,'Tipo '!$B$2,IF(D32=2,'Tipo '!$B$3,IF(D32=3,'Tipo '!$B$4,IF(D32=4,'Tipo '!$B$5,IF(D32=5,'Tipo '!$B$6,IF(D32=6,'Tipo '!$B$7,IF(D32=7,'Tipo '!$B$8,IF(D32=8,'Tipo '!$B$9,IF(D32=9,'Tipo '!$B$10,IF(D32=10,'Tipo '!$B$11,IF(D32=11,'Tipo '!$B$12,IF(D32=12,'Tipo '!$B$13,IF(D32=13,'Tipo '!$B$14,IF(D32=14,'Tipo '!$B$15,IF(D32=15,'Tipo '!$B$16,IF(D32=16,'Tipo '!$B$17,IF(D32=17,'Tipo '!$B$18,IF(D32=18,'Tipo '!$B$19,IF(D32=19,'Tipo '!$B$20,IF(D32=20,'Tipo '!$B$21,"No ha seleccionado un tipo de contrato válido"))))))))))))))))))))</f>
        <v>CONTRATOS DE PRESTACIÓN DE SERVICIOS PROFESIONALES Y DE APOYO A LA GESTIÓN</v>
      </c>
      <c r="F32" s="112" t="s">
        <v>107</v>
      </c>
      <c r="G32" s="63" t="s">
        <v>116</v>
      </c>
      <c r="H32" s="64" t="s">
        <v>442</v>
      </c>
      <c r="I32" s="83" t="s">
        <v>163</v>
      </c>
      <c r="J32" s="84">
        <v>45</v>
      </c>
      <c r="K32" s="65" t="str">
        <f>IF(J32=1,'Equivalencia BH-BMPT'!$D$2,IF(J32=2,'Equivalencia BH-BMPT'!$D$3,IF(J32=3,'Equivalencia BH-BMPT'!$D$4,IF(J32=4,'Equivalencia BH-BMPT'!$D$5,IF(J32=5,'Equivalencia BH-BMPT'!$D$6,IF(J32=6,'Equivalencia BH-BMPT'!$D$7,IF(J32=7,'Equivalencia BH-BMPT'!$D$8,IF(J32=8,'Equivalencia BH-BMPT'!$D$9,IF(J32=9,'Equivalencia BH-BMPT'!$D$10,IF(J32=10,'Equivalencia BH-BMPT'!$D$11,IF(J32=11,'Equivalencia BH-BMPT'!$D$12,IF(J32=12,'Equivalencia BH-BMPT'!$D$13,IF(J32=13,'Equivalencia BH-BMPT'!$D$14,IF(J32=14,'Equivalencia BH-BMPT'!$D$15,IF(J32=15,'Equivalencia BH-BMPT'!$D$16,IF(J32=16,'Equivalencia BH-BMPT'!$D$17,IF(J32=17,'Equivalencia BH-BMPT'!$D$18,IF(J32=18,'Equivalencia BH-BMPT'!$D$19,IF(J32=19,'Equivalencia BH-BMPT'!$D$20,IF(J32=20,'Equivalencia BH-BMPT'!$D$21,IF(J32=21,'Equivalencia BH-BMPT'!$D$22,IF(J32=22,'Equivalencia BH-BMPT'!$D$23,IF(J32=23,'Equivalencia BH-BMPT'!#REF!,IF(J32=24,'Equivalencia BH-BMPT'!$D$25,IF(J32=25,'Equivalencia BH-BMPT'!$D$26,IF(J32=26,'Equivalencia BH-BMPT'!$D$27,IF(J32=27,'Equivalencia BH-BMPT'!$D$28,IF(J32=28,'Equivalencia BH-BMPT'!$D$29,IF(J32=29,'Equivalencia BH-BMPT'!$D$30,IF(J32=30,'Equivalencia BH-BMPT'!$D$31,IF(J32=31,'Equivalencia BH-BMPT'!$D$32,IF(J32=32,'Equivalencia BH-BMPT'!$D$33,IF(J32=33,'Equivalencia BH-BMPT'!$D$34,IF(J32=34,'Equivalencia BH-BMPT'!$D$35,IF(J32=35,'Equivalencia BH-BMPT'!$D$36,IF(J32=36,'Equivalencia BH-BMPT'!$D$37,IF(J32=37,'Equivalencia BH-BMPT'!$D$38,IF(J32=38,'Equivalencia BH-BMPT'!#REF!,IF(J32=39,'Equivalencia BH-BMPT'!$D$40,IF(J32=40,'Equivalencia BH-BMPT'!$D$41,IF(J32=41,'Equivalencia BH-BMPT'!$D$42,IF(J32=42,'Equivalencia BH-BMPT'!$D$43,IF(J32=43,'Equivalencia BH-BMPT'!$D$44,IF(J32=44,'Equivalencia BH-BMPT'!$D$45,IF(J32=45,'Equivalencia BH-BMPT'!$D$46,"No ha seleccionado un número de programa")))))))))))))))))))))))))))))))))))))))))))))</f>
        <v>Gobernanza e influencia local, regional e internacional</v>
      </c>
      <c r="L32" s="79" t="s">
        <v>642</v>
      </c>
      <c r="M32" s="113">
        <v>52849930</v>
      </c>
      <c r="N32" s="97" t="s">
        <v>672</v>
      </c>
      <c r="O32" s="110">
        <v>44550000</v>
      </c>
      <c r="P32" s="66"/>
      <c r="Q32" s="67"/>
      <c r="R32" s="110">
        <v>2</v>
      </c>
      <c r="S32" s="100">
        <v>17985000</v>
      </c>
      <c r="T32" s="100">
        <f t="shared" si="0"/>
        <v>62535000</v>
      </c>
      <c r="U32" s="100">
        <v>54120000</v>
      </c>
      <c r="V32" s="105">
        <v>43435</v>
      </c>
      <c r="W32" s="105">
        <v>43112</v>
      </c>
      <c r="X32" s="105">
        <v>43499</v>
      </c>
      <c r="Y32" s="86">
        <v>270</v>
      </c>
      <c r="Z32" s="86">
        <v>115</v>
      </c>
      <c r="AA32" s="68"/>
      <c r="AB32" s="62"/>
      <c r="AC32" s="62" t="s">
        <v>791</v>
      </c>
      <c r="AD32" s="62"/>
      <c r="AE32" s="62"/>
      <c r="AF32" s="69">
        <f t="shared" si="1"/>
        <v>0.86543535620052769</v>
      </c>
      <c r="AG32" s="27"/>
      <c r="AH32" s="27" t="b">
        <f t="shared" si="2"/>
        <v>0</v>
      </c>
    </row>
    <row r="33" spans="1:34" ht="44.25" customHeight="1" x14ac:dyDescent="0.25">
      <c r="A33" s="86">
        <v>21</v>
      </c>
      <c r="B33" s="86">
        <v>2018</v>
      </c>
      <c r="C33" s="87" t="s">
        <v>297</v>
      </c>
      <c r="D33" s="74">
        <v>5</v>
      </c>
      <c r="E33" s="87" t="str">
        <f>IF(D33=1,'Tipo '!$B$2,IF(D33=2,'Tipo '!$B$3,IF(D33=3,'Tipo '!$B$4,IF(D33=4,'Tipo '!$B$5,IF(D33=5,'Tipo '!$B$6,IF(D33=6,'Tipo '!$B$7,IF(D33=7,'Tipo '!$B$8,IF(D33=8,'Tipo '!$B$9,IF(D33=9,'Tipo '!$B$10,IF(D33=10,'Tipo '!$B$11,IF(D33=11,'Tipo '!$B$12,IF(D33=12,'Tipo '!$B$13,IF(D33=13,'Tipo '!$B$14,IF(D33=14,'Tipo '!$B$15,IF(D33=15,'Tipo '!$B$16,IF(D33=16,'Tipo '!$B$17,IF(D33=17,'Tipo '!$B$18,IF(D33=18,'Tipo '!$B$19,IF(D33=19,'Tipo '!$B$20,IF(D33=20,'Tipo '!$B$21,"No ha seleccionado un tipo de contrato válido"))))))))))))))))))))</f>
        <v>CONTRATOS DE PRESTACIÓN DE SERVICIOS PROFESIONALES Y DE APOYO A LA GESTIÓN</v>
      </c>
      <c r="F33" s="112" t="s">
        <v>107</v>
      </c>
      <c r="G33" s="63" t="s">
        <v>116</v>
      </c>
      <c r="H33" s="64" t="s">
        <v>443</v>
      </c>
      <c r="I33" s="83" t="s">
        <v>163</v>
      </c>
      <c r="J33" s="84">
        <v>45</v>
      </c>
      <c r="K33" s="65" t="str">
        <f>IF(J33=1,'Equivalencia BH-BMPT'!$D$2,IF(J33=2,'Equivalencia BH-BMPT'!$D$3,IF(J33=3,'Equivalencia BH-BMPT'!$D$4,IF(J33=4,'Equivalencia BH-BMPT'!$D$5,IF(J33=5,'Equivalencia BH-BMPT'!$D$6,IF(J33=6,'Equivalencia BH-BMPT'!$D$7,IF(J33=7,'Equivalencia BH-BMPT'!$D$8,IF(J33=8,'Equivalencia BH-BMPT'!$D$9,IF(J33=9,'Equivalencia BH-BMPT'!$D$10,IF(J33=10,'Equivalencia BH-BMPT'!$D$11,IF(J33=11,'Equivalencia BH-BMPT'!$D$12,IF(J33=12,'Equivalencia BH-BMPT'!$D$13,IF(J33=13,'Equivalencia BH-BMPT'!$D$14,IF(J33=14,'Equivalencia BH-BMPT'!$D$15,IF(J33=15,'Equivalencia BH-BMPT'!$D$16,IF(J33=16,'Equivalencia BH-BMPT'!$D$17,IF(J33=17,'Equivalencia BH-BMPT'!$D$18,IF(J33=18,'Equivalencia BH-BMPT'!$D$19,IF(J33=19,'Equivalencia BH-BMPT'!$D$20,IF(J33=20,'Equivalencia BH-BMPT'!$D$21,IF(J33=21,'Equivalencia BH-BMPT'!$D$22,IF(J33=22,'Equivalencia BH-BMPT'!$D$23,IF(J33=23,'Equivalencia BH-BMPT'!#REF!,IF(J33=24,'Equivalencia BH-BMPT'!$D$25,IF(J33=25,'Equivalencia BH-BMPT'!$D$26,IF(J33=26,'Equivalencia BH-BMPT'!$D$27,IF(J33=27,'Equivalencia BH-BMPT'!$D$28,IF(J33=28,'Equivalencia BH-BMPT'!$D$29,IF(J33=29,'Equivalencia BH-BMPT'!$D$30,IF(J33=30,'Equivalencia BH-BMPT'!$D$31,IF(J33=31,'Equivalencia BH-BMPT'!$D$32,IF(J33=32,'Equivalencia BH-BMPT'!$D$33,IF(J33=33,'Equivalencia BH-BMPT'!$D$34,IF(J33=34,'Equivalencia BH-BMPT'!$D$35,IF(J33=35,'Equivalencia BH-BMPT'!$D$36,IF(J33=36,'Equivalencia BH-BMPT'!$D$37,IF(J33=37,'Equivalencia BH-BMPT'!$D$38,IF(J33=38,'Equivalencia BH-BMPT'!#REF!,IF(J33=39,'Equivalencia BH-BMPT'!$D$40,IF(J33=40,'Equivalencia BH-BMPT'!$D$41,IF(J33=41,'Equivalencia BH-BMPT'!$D$42,IF(J33=42,'Equivalencia BH-BMPT'!$D$43,IF(J33=43,'Equivalencia BH-BMPT'!$D$44,IF(J33=44,'Equivalencia BH-BMPT'!$D$45,IF(J33=45,'Equivalencia BH-BMPT'!$D$46,"No ha seleccionado un número de programa")))))))))))))))))))))))))))))))))))))))))))))</f>
        <v>Gobernanza e influencia local, regional e internacional</v>
      </c>
      <c r="L33" s="79" t="s">
        <v>642</v>
      </c>
      <c r="M33" s="113">
        <v>52927330</v>
      </c>
      <c r="N33" s="97" t="s">
        <v>673</v>
      </c>
      <c r="O33" s="110">
        <v>44550000</v>
      </c>
      <c r="P33" s="66"/>
      <c r="Q33" s="67"/>
      <c r="R33" s="110">
        <v>2</v>
      </c>
      <c r="S33" s="100">
        <v>18975000</v>
      </c>
      <c r="T33" s="100">
        <f t="shared" si="0"/>
        <v>63525000</v>
      </c>
      <c r="U33" s="100">
        <v>53295000</v>
      </c>
      <c r="V33" s="105">
        <v>43435</v>
      </c>
      <c r="W33" s="105">
        <v>43112</v>
      </c>
      <c r="X33" s="105">
        <v>43499</v>
      </c>
      <c r="Y33" s="86">
        <v>270</v>
      </c>
      <c r="Z33" s="86">
        <v>109</v>
      </c>
      <c r="AA33" s="68"/>
      <c r="AB33" s="62"/>
      <c r="AC33" s="62" t="s">
        <v>791</v>
      </c>
      <c r="AD33" s="62"/>
      <c r="AE33" s="62"/>
      <c r="AF33" s="69">
        <f t="shared" si="1"/>
        <v>0.83896103896103891</v>
      </c>
      <c r="AG33" s="27"/>
      <c r="AH33" s="27" t="b">
        <f t="shared" si="2"/>
        <v>0</v>
      </c>
    </row>
    <row r="34" spans="1:34" ht="44.25" customHeight="1" x14ac:dyDescent="0.25">
      <c r="A34" s="86">
        <v>22</v>
      </c>
      <c r="B34" s="86">
        <v>2018</v>
      </c>
      <c r="C34" s="87" t="s">
        <v>298</v>
      </c>
      <c r="D34" s="74">
        <v>5</v>
      </c>
      <c r="E34" s="87" t="str">
        <f>IF(D34=1,'Tipo '!$B$2,IF(D34=2,'Tipo '!$B$3,IF(D34=3,'Tipo '!$B$4,IF(D34=4,'Tipo '!$B$5,IF(D34=5,'Tipo '!$B$6,IF(D34=6,'Tipo '!$B$7,IF(D34=7,'Tipo '!$B$8,IF(D34=8,'Tipo '!$B$9,IF(D34=9,'Tipo '!$B$10,IF(D34=10,'Tipo '!$B$11,IF(D34=11,'Tipo '!$B$12,IF(D34=12,'Tipo '!$B$13,IF(D34=13,'Tipo '!$B$14,IF(D34=14,'Tipo '!$B$15,IF(D34=15,'Tipo '!$B$16,IF(D34=16,'Tipo '!$B$17,IF(D34=17,'Tipo '!$B$18,IF(D34=18,'Tipo '!$B$19,IF(D34=19,'Tipo '!$B$20,IF(D34=20,'Tipo '!$B$21,"No ha seleccionado un tipo de contrato válido"))))))))))))))))))))</f>
        <v>CONTRATOS DE PRESTACIÓN DE SERVICIOS PROFESIONALES Y DE APOYO A LA GESTIÓN</v>
      </c>
      <c r="F34" s="112" t="s">
        <v>107</v>
      </c>
      <c r="G34" s="63" t="s">
        <v>116</v>
      </c>
      <c r="H34" s="64" t="s">
        <v>444</v>
      </c>
      <c r="I34" s="83" t="s">
        <v>163</v>
      </c>
      <c r="J34" s="84">
        <v>3</v>
      </c>
      <c r="K34" s="65" t="str">
        <f>IF(J34=1,'Equivalencia BH-BMPT'!$D$2,IF(J34=2,'Equivalencia BH-BMPT'!$D$3,IF(J34=3,'Equivalencia BH-BMPT'!$D$4,IF(J34=4,'Equivalencia BH-BMPT'!$D$5,IF(J34=5,'Equivalencia BH-BMPT'!$D$6,IF(J34=6,'Equivalencia BH-BMPT'!$D$7,IF(J34=7,'Equivalencia BH-BMPT'!$D$8,IF(J34=8,'Equivalencia BH-BMPT'!$D$9,IF(J34=9,'Equivalencia BH-BMPT'!$D$10,IF(J34=10,'Equivalencia BH-BMPT'!$D$11,IF(J34=11,'Equivalencia BH-BMPT'!$D$12,IF(J34=12,'Equivalencia BH-BMPT'!$D$13,IF(J34=13,'Equivalencia BH-BMPT'!$D$14,IF(J34=14,'Equivalencia BH-BMPT'!$D$15,IF(J34=15,'Equivalencia BH-BMPT'!$D$16,IF(J34=16,'Equivalencia BH-BMPT'!$D$17,IF(J34=17,'Equivalencia BH-BMPT'!$D$18,IF(J34=18,'Equivalencia BH-BMPT'!$D$19,IF(J34=19,'Equivalencia BH-BMPT'!$D$20,IF(J34=20,'Equivalencia BH-BMPT'!$D$21,IF(J34=21,'Equivalencia BH-BMPT'!$D$22,IF(J34=22,'Equivalencia BH-BMPT'!$D$23,IF(J34=23,'Equivalencia BH-BMPT'!#REF!,IF(J34=24,'Equivalencia BH-BMPT'!$D$25,IF(J34=25,'Equivalencia BH-BMPT'!$D$26,IF(J34=26,'Equivalencia BH-BMPT'!$D$27,IF(J34=27,'Equivalencia BH-BMPT'!$D$28,IF(J34=28,'Equivalencia BH-BMPT'!$D$29,IF(J34=29,'Equivalencia BH-BMPT'!$D$30,IF(J34=30,'Equivalencia BH-BMPT'!$D$31,IF(J34=31,'Equivalencia BH-BMPT'!$D$32,IF(J34=32,'Equivalencia BH-BMPT'!$D$33,IF(J34=33,'Equivalencia BH-BMPT'!$D$34,IF(J34=34,'Equivalencia BH-BMPT'!$D$35,IF(J34=35,'Equivalencia BH-BMPT'!$D$36,IF(J34=36,'Equivalencia BH-BMPT'!$D$37,IF(J34=37,'Equivalencia BH-BMPT'!$D$38,IF(J34=38,'Equivalencia BH-BMPT'!#REF!,IF(J34=39,'Equivalencia BH-BMPT'!$D$40,IF(J34=40,'Equivalencia BH-BMPT'!$D$41,IF(J34=41,'Equivalencia BH-BMPT'!$D$42,IF(J34=42,'Equivalencia BH-BMPT'!$D$43,IF(J34=43,'Equivalencia BH-BMPT'!$D$44,IF(J34=44,'Equivalencia BH-BMPT'!$D$45,IF(J34=45,'Equivalencia BH-BMPT'!$D$46,"No ha seleccionado un número de programa")))))))))))))))))))))))))))))))))))))))))))))</f>
        <v>Igualdad y autonomía para una Bogotá incluyente</v>
      </c>
      <c r="L34" s="79" t="s">
        <v>646</v>
      </c>
      <c r="M34" s="113">
        <v>1026250398</v>
      </c>
      <c r="N34" s="97" t="s">
        <v>674</v>
      </c>
      <c r="O34" s="110">
        <v>38367000</v>
      </c>
      <c r="P34" s="66"/>
      <c r="Q34" s="67"/>
      <c r="R34" s="110">
        <v>2</v>
      </c>
      <c r="S34" s="100">
        <v>12931100</v>
      </c>
      <c r="T34" s="100">
        <f t="shared" si="0"/>
        <v>51298100</v>
      </c>
      <c r="U34" s="100">
        <v>46040400</v>
      </c>
      <c r="V34" s="105">
        <v>43435</v>
      </c>
      <c r="W34" s="105">
        <v>43116</v>
      </c>
      <c r="X34" s="105">
        <v>43480</v>
      </c>
      <c r="Y34" s="86">
        <v>270</v>
      </c>
      <c r="Z34" s="86">
        <v>91</v>
      </c>
      <c r="AA34" s="68"/>
      <c r="AB34" s="62"/>
      <c r="AC34" s="62" t="s">
        <v>791</v>
      </c>
      <c r="AD34" s="62"/>
      <c r="AE34" s="62"/>
      <c r="AF34" s="69">
        <f t="shared" si="1"/>
        <v>0.89750692520775621</v>
      </c>
      <c r="AG34" s="27"/>
      <c r="AH34" s="27" t="b">
        <f t="shared" si="2"/>
        <v>0</v>
      </c>
    </row>
    <row r="35" spans="1:34" ht="44.25" customHeight="1" x14ac:dyDescent="0.25">
      <c r="A35" s="86">
        <v>23</v>
      </c>
      <c r="B35" s="86">
        <v>2018</v>
      </c>
      <c r="C35" s="87" t="s">
        <v>299</v>
      </c>
      <c r="D35" s="74">
        <v>5</v>
      </c>
      <c r="E35" s="87" t="str">
        <f>IF(D35=1,'Tipo '!$B$2,IF(D35=2,'Tipo '!$B$3,IF(D35=3,'Tipo '!$B$4,IF(D35=4,'Tipo '!$B$5,IF(D35=5,'Tipo '!$B$6,IF(D35=6,'Tipo '!$B$7,IF(D35=7,'Tipo '!$B$8,IF(D35=8,'Tipo '!$B$9,IF(D35=9,'Tipo '!$B$10,IF(D35=10,'Tipo '!$B$11,IF(D35=11,'Tipo '!$B$12,IF(D35=12,'Tipo '!$B$13,IF(D35=13,'Tipo '!$B$14,IF(D35=14,'Tipo '!$B$15,IF(D35=15,'Tipo '!$B$16,IF(D35=16,'Tipo '!$B$17,IF(D35=17,'Tipo '!$B$18,IF(D35=18,'Tipo '!$B$19,IF(D35=19,'Tipo '!$B$20,IF(D35=20,'Tipo '!$B$21,"No ha seleccionado un tipo de contrato válido"))))))))))))))))))))</f>
        <v>CONTRATOS DE PRESTACIÓN DE SERVICIOS PROFESIONALES Y DE APOYO A LA GESTIÓN</v>
      </c>
      <c r="F35" s="112" t="s">
        <v>107</v>
      </c>
      <c r="G35" s="63" t="s">
        <v>116</v>
      </c>
      <c r="H35" s="64" t="s">
        <v>445</v>
      </c>
      <c r="I35" s="83" t="s">
        <v>163</v>
      </c>
      <c r="J35" s="84">
        <v>45</v>
      </c>
      <c r="K35" s="65" t="str">
        <f>IF(J35=1,'Equivalencia BH-BMPT'!$D$2,IF(J35=2,'Equivalencia BH-BMPT'!$D$3,IF(J35=3,'Equivalencia BH-BMPT'!$D$4,IF(J35=4,'Equivalencia BH-BMPT'!$D$5,IF(J35=5,'Equivalencia BH-BMPT'!$D$6,IF(J35=6,'Equivalencia BH-BMPT'!$D$7,IF(J35=7,'Equivalencia BH-BMPT'!$D$8,IF(J35=8,'Equivalencia BH-BMPT'!$D$9,IF(J35=9,'Equivalencia BH-BMPT'!$D$10,IF(J35=10,'Equivalencia BH-BMPT'!$D$11,IF(J35=11,'Equivalencia BH-BMPT'!$D$12,IF(J35=12,'Equivalencia BH-BMPT'!$D$13,IF(J35=13,'Equivalencia BH-BMPT'!$D$14,IF(J35=14,'Equivalencia BH-BMPT'!$D$15,IF(J35=15,'Equivalencia BH-BMPT'!$D$16,IF(J35=16,'Equivalencia BH-BMPT'!$D$17,IF(J35=17,'Equivalencia BH-BMPT'!$D$18,IF(J35=18,'Equivalencia BH-BMPT'!$D$19,IF(J35=19,'Equivalencia BH-BMPT'!$D$20,IF(J35=20,'Equivalencia BH-BMPT'!$D$21,IF(J35=21,'Equivalencia BH-BMPT'!$D$22,IF(J35=22,'Equivalencia BH-BMPT'!$D$23,IF(J35=23,'Equivalencia BH-BMPT'!#REF!,IF(J35=24,'Equivalencia BH-BMPT'!$D$25,IF(J35=25,'Equivalencia BH-BMPT'!$D$26,IF(J35=26,'Equivalencia BH-BMPT'!$D$27,IF(J35=27,'Equivalencia BH-BMPT'!$D$28,IF(J35=28,'Equivalencia BH-BMPT'!$D$29,IF(J35=29,'Equivalencia BH-BMPT'!$D$30,IF(J35=30,'Equivalencia BH-BMPT'!$D$31,IF(J35=31,'Equivalencia BH-BMPT'!$D$32,IF(J35=32,'Equivalencia BH-BMPT'!$D$33,IF(J35=33,'Equivalencia BH-BMPT'!$D$34,IF(J35=34,'Equivalencia BH-BMPT'!$D$35,IF(J35=35,'Equivalencia BH-BMPT'!$D$36,IF(J35=36,'Equivalencia BH-BMPT'!$D$37,IF(J35=37,'Equivalencia BH-BMPT'!$D$38,IF(J35=38,'Equivalencia BH-BMPT'!#REF!,IF(J35=39,'Equivalencia BH-BMPT'!$D$40,IF(J35=40,'Equivalencia BH-BMPT'!$D$41,IF(J35=41,'Equivalencia BH-BMPT'!$D$42,IF(J35=42,'Equivalencia BH-BMPT'!$D$43,IF(J35=43,'Equivalencia BH-BMPT'!$D$44,IF(J35=44,'Equivalencia BH-BMPT'!$D$45,IF(J35=45,'Equivalencia BH-BMPT'!$D$46,"No ha seleccionado un número de programa")))))))))))))))))))))))))))))))))))))))))))))</f>
        <v>Gobernanza e influencia local, regional e internacional</v>
      </c>
      <c r="L35" s="79" t="s">
        <v>642</v>
      </c>
      <c r="M35" s="113">
        <v>79772071</v>
      </c>
      <c r="N35" s="97" t="s">
        <v>675</v>
      </c>
      <c r="O35" s="110">
        <v>18900000</v>
      </c>
      <c r="P35" s="66"/>
      <c r="Q35" s="67"/>
      <c r="R35" s="110">
        <v>2</v>
      </c>
      <c r="S35" s="100">
        <v>6440000</v>
      </c>
      <c r="T35" s="100">
        <f t="shared" si="0"/>
        <v>25340000</v>
      </c>
      <c r="U35" s="100">
        <v>22750000</v>
      </c>
      <c r="V35" s="105">
        <v>43435</v>
      </c>
      <c r="W35" s="105">
        <v>43115</v>
      </c>
      <c r="X35" s="105">
        <v>43480</v>
      </c>
      <c r="Y35" s="86">
        <v>270</v>
      </c>
      <c r="Z35" s="86">
        <v>92</v>
      </c>
      <c r="AA35" s="68"/>
      <c r="AB35" s="62"/>
      <c r="AC35" s="62" t="s">
        <v>791</v>
      </c>
      <c r="AD35" s="62"/>
      <c r="AE35" s="62"/>
      <c r="AF35" s="69">
        <f t="shared" si="1"/>
        <v>0.89779005524861877</v>
      </c>
      <c r="AG35" s="27"/>
      <c r="AH35" s="27" t="b">
        <f t="shared" si="2"/>
        <v>0</v>
      </c>
    </row>
    <row r="36" spans="1:34" ht="44.25" customHeight="1" x14ac:dyDescent="0.25">
      <c r="A36" s="86">
        <v>24</v>
      </c>
      <c r="B36" s="86">
        <v>2018</v>
      </c>
      <c r="C36" s="87" t="s">
        <v>298</v>
      </c>
      <c r="D36" s="74">
        <v>5</v>
      </c>
      <c r="E36" s="87" t="str">
        <f>IF(D36=1,'Tipo '!$B$2,IF(D36=2,'Tipo '!$B$3,IF(D36=3,'Tipo '!$B$4,IF(D36=4,'Tipo '!$B$5,IF(D36=5,'Tipo '!$B$6,IF(D36=6,'Tipo '!$B$7,IF(D36=7,'Tipo '!$B$8,IF(D36=8,'Tipo '!$B$9,IF(D36=9,'Tipo '!$B$10,IF(D36=10,'Tipo '!$B$11,IF(D36=11,'Tipo '!$B$12,IF(D36=12,'Tipo '!$B$13,IF(D36=13,'Tipo '!$B$14,IF(D36=14,'Tipo '!$B$15,IF(D36=15,'Tipo '!$B$16,IF(D36=16,'Tipo '!$B$17,IF(D36=17,'Tipo '!$B$18,IF(D36=18,'Tipo '!$B$19,IF(D36=19,'Tipo '!$B$20,IF(D36=20,'Tipo '!$B$21,"No ha seleccionado un tipo de contrato válido"))))))))))))))))))))</f>
        <v>CONTRATOS DE PRESTACIÓN DE SERVICIOS PROFESIONALES Y DE APOYO A LA GESTIÓN</v>
      </c>
      <c r="F36" s="112" t="s">
        <v>107</v>
      </c>
      <c r="G36" s="63" t="s">
        <v>116</v>
      </c>
      <c r="H36" s="64" t="s">
        <v>446</v>
      </c>
      <c r="I36" s="83" t="s">
        <v>163</v>
      </c>
      <c r="J36" s="84">
        <v>3</v>
      </c>
      <c r="K36" s="65" t="str">
        <f>IF(J36=1,'Equivalencia BH-BMPT'!$D$2,IF(J36=2,'Equivalencia BH-BMPT'!$D$3,IF(J36=3,'Equivalencia BH-BMPT'!$D$4,IF(J36=4,'Equivalencia BH-BMPT'!$D$5,IF(J36=5,'Equivalencia BH-BMPT'!$D$6,IF(J36=6,'Equivalencia BH-BMPT'!$D$7,IF(J36=7,'Equivalencia BH-BMPT'!$D$8,IF(J36=8,'Equivalencia BH-BMPT'!$D$9,IF(J36=9,'Equivalencia BH-BMPT'!$D$10,IF(J36=10,'Equivalencia BH-BMPT'!$D$11,IF(J36=11,'Equivalencia BH-BMPT'!$D$12,IF(J36=12,'Equivalencia BH-BMPT'!$D$13,IF(J36=13,'Equivalencia BH-BMPT'!$D$14,IF(J36=14,'Equivalencia BH-BMPT'!$D$15,IF(J36=15,'Equivalencia BH-BMPT'!$D$16,IF(J36=16,'Equivalencia BH-BMPT'!$D$17,IF(J36=17,'Equivalencia BH-BMPT'!$D$18,IF(J36=18,'Equivalencia BH-BMPT'!$D$19,IF(J36=19,'Equivalencia BH-BMPT'!$D$20,IF(J36=20,'Equivalencia BH-BMPT'!$D$21,IF(J36=21,'Equivalencia BH-BMPT'!$D$22,IF(J36=22,'Equivalencia BH-BMPT'!$D$23,IF(J36=23,'Equivalencia BH-BMPT'!#REF!,IF(J36=24,'Equivalencia BH-BMPT'!$D$25,IF(J36=25,'Equivalencia BH-BMPT'!$D$26,IF(J36=26,'Equivalencia BH-BMPT'!$D$27,IF(J36=27,'Equivalencia BH-BMPT'!$D$28,IF(J36=28,'Equivalencia BH-BMPT'!$D$29,IF(J36=29,'Equivalencia BH-BMPT'!$D$30,IF(J36=30,'Equivalencia BH-BMPT'!$D$31,IF(J36=31,'Equivalencia BH-BMPT'!$D$32,IF(J36=32,'Equivalencia BH-BMPT'!$D$33,IF(J36=33,'Equivalencia BH-BMPT'!$D$34,IF(J36=34,'Equivalencia BH-BMPT'!$D$35,IF(J36=35,'Equivalencia BH-BMPT'!$D$36,IF(J36=36,'Equivalencia BH-BMPT'!$D$37,IF(J36=37,'Equivalencia BH-BMPT'!$D$38,IF(J36=38,'Equivalencia BH-BMPT'!#REF!,IF(J36=39,'Equivalencia BH-BMPT'!$D$40,IF(J36=40,'Equivalencia BH-BMPT'!$D$41,IF(J36=41,'Equivalencia BH-BMPT'!$D$42,IF(J36=42,'Equivalencia BH-BMPT'!$D$43,IF(J36=43,'Equivalencia BH-BMPT'!$D$44,IF(J36=44,'Equivalencia BH-BMPT'!$D$45,IF(J36=45,'Equivalencia BH-BMPT'!$D$46,"No ha seleccionado un número de programa")))))))))))))))))))))))))))))))))))))))))))))</f>
        <v>Igualdad y autonomía para una Bogotá incluyente</v>
      </c>
      <c r="L36" s="79" t="s">
        <v>646</v>
      </c>
      <c r="M36" s="113">
        <v>7185329</v>
      </c>
      <c r="N36" s="97" t="s">
        <v>676</v>
      </c>
      <c r="O36" s="110">
        <v>38367000</v>
      </c>
      <c r="P36" s="66"/>
      <c r="Q36" s="67"/>
      <c r="R36" s="110">
        <v>2</v>
      </c>
      <c r="S36" s="100">
        <v>15062600</v>
      </c>
      <c r="T36" s="100">
        <f t="shared" si="0"/>
        <v>53429600</v>
      </c>
      <c r="U36" s="100">
        <v>46040400</v>
      </c>
      <c r="V36" s="105">
        <v>43435</v>
      </c>
      <c r="W36" s="105">
        <v>43116</v>
      </c>
      <c r="X36" s="105">
        <v>43494</v>
      </c>
      <c r="Y36" s="86">
        <v>270</v>
      </c>
      <c r="Z36" s="86">
        <v>106</v>
      </c>
      <c r="AA36" s="68"/>
      <c r="AB36" s="62"/>
      <c r="AC36" s="62" t="s">
        <v>791</v>
      </c>
      <c r="AD36" s="62"/>
      <c r="AE36" s="62"/>
      <c r="AF36" s="69">
        <f t="shared" si="1"/>
        <v>0.86170212765957444</v>
      </c>
      <c r="AG36" s="27"/>
      <c r="AH36" s="27" t="b">
        <f t="shared" si="2"/>
        <v>0</v>
      </c>
    </row>
    <row r="37" spans="1:34" ht="44.25" customHeight="1" x14ac:dyDescent="0.25">
      <c r="A37" s="86">
        <v>25</v>
      </c>
      <c r="B37" s="86">
        <v>2018</v>
      </c>
      <c r="C37" s="87" t="s">
        <v>300</v>
      </c>
      <c r="D37" s="74">
        <v>5</v>
      </c>
      <c r="E37" s="87" t="str">
        <f>IF(D37=1,'Tipo '!$B$2,IF(D37=2,'Tipo '!$B$3,IF(D37=3,'Tipo '!$B$4,IF(D37=4,'Tipo '!$B$5,IF(D37=5,'Tipo '!$B$6,IF(D37=6,'Tipo '!$B$7,IF(D37=7,'Tipo '!$B$8,IF(D37=8,'Tipo '!$B$9,IF(D37=9,'Tipo '!$B$10,IF(D37=10,'Tipo '!$B$11,IF(D37=11,'Tipo '!$B$12,IF(D37=12,'Tipo '!$B$13,IF(D37=13,'Tipo '!$B$14,IF(D37=14,'Tipo '!$B$15,IF(D37=15,'Tipo '!$B$16,IF(D37=16,'Tipo '!$B$17,IF(D37=17,'Tipo '!$B$18,IF(D37=18,'Tipo '!$B$19,IF(D37=19,'Tipo '!$B$20,IF(D37=20,'Tipo '!$B$21,"No ha seleccionado un tipo de contrato válido"))))))))))))))))))))</f>
        <v>CONTRATOS DE PRESTACIÓN DE SERVICIOS PROFESIONALES Y DE APOYO A LA GESTIÓN</v>
      </c>
      <c r="F37" s="112" t="s">
        <v>107</v>
      </c>
      <c r="G37" s="63" t="s">
        <v>116</v>
      </c>
      <c r="H37" s="64" t="s">
        <v>447</v>
      </c>
      <c r="I37" s="83" t="s">
        <v>163</v>
      </c>
      <c r="J37" s="84">
        <v>45</v>
      </c>
      <c r="K37" s="65" t="str">
        <f>IF(J37=1,'Equivalencia BH-BMPT'!$D$2,IF(J37=2,'Equivalencia BH-BMPT'!$D$3,IF(J37=3,'Equivalencia BH-BMPT'!$D$4,IF(J37=4,'Equivalencia BH-BMPT'!$D$5,IF(J37=5,'Equivalencia BH-BMPT'!$D$6,IF(J37=6,'Equivalencia BH-BMPT'!$D$7,IF(J37=7,'Equivalencia BH-BMPT'!$D$8,IF(J37=8,'Equivalencia BH-BMPT'!$D$9,IF(J37=9,'Equivalencia BH-BMPT'!$D$10,IF(J37=10,'Equivalencia BH-BMPT'!$D$11,IF(J37=11,'Equivalencia BH-BMPT'!$D$12,IF(J37=12,'Equivalencia BH-BMPT'!$D$13,IF(J37=13,'Equivalencia BH-BMPT'!$D$14,IF(J37=14,'Equivalencia BH-BMPT'!$D$15,IF(J37=15,'Equivalencia BH-BMPT'!$D$16,IF(J37=16,'Equivalencia BH-BMPT'!$D$17,IF(J37=17,'Equivalencia BH-BMPT'!$D$18,IF(J37=18,'Equivalencia BH-BMPT'!$D$19,IF(J37=19,'Equivalencia BH-BMPT'!$D$20,IF(J37=20,'Equivalencia BH-BMPT'!$D$21,IF(J37=21,'Equivalencia BH-BMPT'!$D$22,IF(J37=22,'Equivalencia BH-BMPT'!$D$23,IF(J37=23,'Equivalencia BH-BMPT'!#REF!,IF(J37=24,'Equivalencia BH-BMPT'!$D$25,IF(J37=25,'Equivalencia BH-BMPT'!$D$26,IF(J37=26,'Equivalencia BH-BMPT'!$D$27,IF(J37=27,'Equivalencia BH-BMPT'!$D$28,IF(J37=28,'Equivalencia BH-BMPT'!$D$29,IF(J37=29,'Equivalencia BH-BMPT'!$D$30,IF(J37=30,'Equivalencia BH-BMPT'!$D$31,IF(J37=31,'Equivalencia BH-BMPT'!$D$32,IF(J37=32,'Equivalencia BH-BMPT'!$D$33,IF(J37=33,'Equivalencia BH-BMPT'!$D$34,IF(J37=34,'Equivalencia BH-BMPT'!$D$35,IF(J37=35,'Equivalencia BH-BMPT'!$D$36,IF(J37=36,'Equivalencia BH-BMPT'!$D$37,IF(J37=37,'Equivalencia BH-BMPT'!$D$38,IF(J37=38,'Equivalencia BH-BMPT'!#REF!,IF(J37=39,'Equivalencia BH-BMPT'!$D$40,IF(J37=40,'Equivalencia BH-BMPT'!$D$41,IF(J37=41,'Equivalencia BH-BMPT'!$D$42,IF(J37=42,'Equivalencia BH-BMPT'!$D$43,IF(J37=43,'Equivalencia BH-BMPT'!$D$44,IF(J37=44,'Equivalencia BH-BMPT'!$D$45,IF(J37=45,'Equivalencia BH-BMPT'!$D$46,"No ha seleccionado un número de programa")))))))))))))))))))))))))))))))))))))))))))))</f>
        <v>Gobernanza e influencia local, regional e internacional</v>
      </c>
      <c r="L37" s="79" t="s">
        <v>642</v>
      </c>
      <c r="M37" s="113">
        <v>80769750</v>
      </c>
      <c r="N37" s="97" t="s">
        <v>677</v>
      </c>
      <c r="O37" s="110">
        <v>44550000</v>
      </c>
      <c r="P37" s="66"/>
      <c r="Q37" s="67"/>
      <c r="R37" s="110">
        <v>1</v>
      </c>
      <c r="S37" s="100">
        <v>12540000</v>
      </c>
      <c r="T37" s="100">
        <f t="shared" si="0"/>
        <v>57090000</v>
      </c>
      <c r="U37" s="100">
        <v>53460000</v>
      </c>
      <c r="V37" s="106">
        <v>43435</v>
      </c>
      <c r="W37" s="105">
        <v>43116</v>
      </c>
      <c r="X37" s="105">
        <v>43464</v>
      </c>
      <c r="Y37" s="86">
        <v>270</v>
      </c>
      <c r="Z37" s="86">
        <v>76</v>
      </c>
      <c r="AA37" s="68"/>
      <c r="AB37" s="62"/>
      <c r="AC37" s="62" t="s">
        <v>791</v>
      </c>
      <c r="AD37" s="62"/>
      <c r="AE37" s="62"/>
      <c r="AF37" s="69">
        <f t="shared" si="1"/>
        <v>0.93641618497109824</v>
      </c>
      <c r="AG37" s="27"/>
      <c r="AH37" s="27" t="b">
        <f t="shared" si="2"/>
        <v>0</v>
      </c>
    </row>
    <row r="38" spans="1:34" ht="44.25" customHeight="1" x14ac:dyDescent="0.25">
      <c r="A38" s="86">
        <v>26</v>
      </c>
      <c r="B38" s="86">
        <v>2018</v>
      </c>
      <c r="C38" s="87" t="s">
        <v>298</v>
      </c>
      <c r="D38" s="74">
        <v>5</v>
      </c>
      <c r="E38" s="87" t="str">
        <f>IF(D38=1,'Tipo '!$B$2,IF(D38=2,'Tipo '!$B$3,IF(D38=3,'Tipo '!$B$4,IF(D38=4,'Tipo '!$B$5,IF(D38=5,'Tipo '!$B$6,IF(D38=6,'Tipo '!$B$7,IF(D38=7,'Tipo '!$B$8,IF(D38=8,'Tipo '!$B$9,IF(D38=9,'Tipo '!$B$10,IF(D38=10,'Tipo '!$B$11,IF(D38=11,'Tipo '!$B$12,IF(D38=12,'Tipo '!$B$13,IF(D38=13,'Tipo '!$B$14,IF(D38=14,'Tipo '!$B$15,IF(D38=15,'Tipo '!$B$16,IF(D38=16,'Tipo '!$B$17,IF(D38=17,'Tipo '!$B$18,IF(D38=18,'Tipo '!$B$19,IF(D38=19,'Tipo '!$B$20,IF(D38=20,'Tipo '!$B$21,"No ha seleccionado un tipo de contrato válido"))))))))))))))))))))</f>
        <v>CONTRATOS DE PRESTACIÓN DE SERVICIOS PROFESIONALES Y DE APOYO A LA GESTIÓN</v>
      </c>
      <c r="F38" s="112" t="s">
        <v>107</v>
      </c>
      <c r="G38" s="63" t="s">
        <v>116</v>
      </c>
      <c r="H38" s="64" t="s">
        <v>448</v>
      </c>
      <c r="I38" s="83" t="s">
        <v>163</v>
      </c>
      <c r="J38" s="84">
        <v>3</v>
      </c>
      <c r="K38" s="65" t="str">
        <f>IF(J38=1,'Equivalencia BH-BMPT'!$D$2,IF(J38=2,'Equivalencia BH-BMPT'!$D$3,IF(J38=3,'Equivalencia BH-BMPT'!$D$4,IF(J38=4,'Equivalencia BH-BMPT'!$D$5,IF(J38=5,'Equivalencia BH-BMPT'!$D$6,IF(J38=6,'Equivalencia BH-BMPT'!$D$7,IF(J38=7,'Equivalencia BH-BMPT'!$D$8,IF(J38=8,'Equivalencia BH-BMPT'!$D$9,IF(J38=9,'Equivalencia BH-BMPT'!$D$10,IF(J38=10,'Equivalencia BH-BMPT'!$D$11,IF(J38=11,'Equivalencia BH-BMPT'!$D$12,IF(J38=12,'Equivalencia BH-BMPT'!$D$13,IF(J38=13,'Equivalencia BH-BMPT'!$D$14,IF(J38=14,'Equivalencia BH-BMPT'!$D$15,IF(J38=15,'Equivalencia BH-BMPT'!$D$16,IF(J38=16,'Equivalencia BH-BMPT'!$D$17,IF(J38=17,'Equivalencia BH-BMPT'!$D$18,IF(J38=18,'Equivalencia BH-BMPT'!$D$19,IF(J38=19,'Equivalencia BH-BMPT'!$D$20,IF(J38=20,'Equivalencia BH-BMPT'!$D$21,IF(J38=21,'Equivalencia BH-BMPT'!$D$22,IF(J38=22,'Equivalencia BH-BMPT'!$D$23,IF(J38=23,'Equivalencia BH-BMPT'!#REF!,IF(J38=24,'Equivalencia BH-BMPT'!$D$25,IF(J38=25,'Equivalencia BH-BMPT'!$D$26,IF(J38=26,'Equivalencia BH-BMPT'!$D$27,IF(J38=27,'Equivalencia BH-BMPT'!$D$28,IF(J38=28,'Equivalencia BH-BMPT'!$D$29,IF(J38=29,'Equivalencia BH-BMPT'!$D$30,IF(J38=30,'Equivalencia BH-BMPT'!$D$31,IF(J38=31,'Equivalencia BH-BMPT'!$D$32,IF(J38=32,'Equivalencia BH-BMPT'!$D$33,IF(J38=33,'Equivalencia BH-BMPT'!$D$34,IF(J38=34,'Equivalencia BH-BMPT'!$D$35,IF(J38=35,'Equivalencia BH-BMPT'!$D$36,IF(J38=36,'Equivalencia BH-BMPT'!$D$37,IF(J38=37,'Equivalencia BH-BMPT'!$D$38,IF(J38=38,'Equivalencia BH-BMPT'!#REF!,IF(J38=39,'Equivalencia BH-BMPT'!$D$40,IF(J38=40,'Equivalencia BH-BMPT'!$D$41,IF(J38=41,'Equivalencia BH-BMPT'!$D$42,IF(J38=42,'Equivalencia BH-BMPT'!$D$43,IF(J38=43,'Equivalencia BH-BMPT'!$D$44,IF(J38=44,'Equivalencia BH-BMPT'!$D$45,IF(J38=45,'Equivalencia BH-BMPT'!$D$46,"No ha seleccionado un número de programa")))))))))))))))))))))))))))))))))))))))))))))</f>
        <v>Igualdad y autonomía para una Bogotá incluyente</v>
      </c>
      <c r="L38" s="79" t="s">
        <v>646</v>
      </c>
      <c r="M38" s="113">
        <v>1030530840</v>
      </c>
      <c r="N38" s="97" t="s">
        <v>678</v>
      </c>
      <c r="O38" s="110">
        <v>38367000</v>
      </c>
      <c r="P38" s="66"/>
      <c r="Q38" s="67"/>
      <c r="R38" s="110">
        <v>2</v>
      </c>
      <c r="S38" s="100">
        <v>17194100</v>
      </c>
      <c r="T38" s="100">
        <f t="shared" si="0"/>
        <v>55561100</v>
      </c>
      <c r="U38" s="100">
        <v>45614100</v>
      </c>
      <c r="V38" s="106">
        <v>43435</v>
      </c>
      <c r="W38" s="105">
        <v>43116</v>
      </c>
      <c r="X38" s="105">
        <v>43509</v>
      </c>
      <c r="Y38" s="86">
        <v>270</v>
      </c>
      <c r="Z38" s="86">
        <v>121</v>
      </c>
      <c r="AA38" s="68"/>
      <c r="AB38" s="62"/>
      <c r="AC38" s="62" t="s">
        <v>791</v>
      </c>
      <c r="AD38" s="62"/>
      <c r="AE38" s="62"/>
      <c r="AF38" s="69">
        <f t="shared" si="1"/>
        <v>0.82097186700767266</v>
      </c>
      <c r="AG38" s="27"/>
      <c r="AH38" s="27" t="b">
        <f t="shared" si="2"/>
        <v>0</v>
      </c>
    </row>
    <row r="39" spans="1:34" ht="44.25" customHeight="1" x14ac:dyDescent="0.25">
      <c r="A39" s="86">
        <v>27</v>
      </c>
      <c r="B39" s="86">
        <v>2018</v>
      </c>
      <c r="C39" s="87" t="s">
        <v>301</v>
      </c>
      <c r="D39" s="74">
        <v>5</v>
      </c>
      <c r="E39" s="87" t="str">
        <f>IF(D39=1,'Tipo '!$B$2,IF(D39=2,'Tipo '!$B$3,IF(D39=3,'Tipo '!$B$4,IF(D39=4,'Tipo '!$B$5,IF(D39=5,'Tipo '!$B$6,IF(D39=6,'Tipo '!$B$7,IF(D39=7,'Tipo '!$B$8,IF(D39=8,'Tipo '!$B$9,IF(D39=9,'Tipo '!$B$10,IF(D39=10,'Tipo '!$B$11,IF(D39=11,'Tipo '!$B$12,IF(D39=12,'Tipo '!$B$13,IF(D39=13,'Tipo '!$B$14,IF(D39=14,'Tipo '!$B$15,IF(D39=15,'Tipo '!$B$16,IF(D39=16,'Tipo '!$B$17,IF(D39=17,'Tipo '!$B$18,IF(D39=18,'Tipo '!$B$19,IF(D39=19,'Tipo '!$B$20,IF(D39=20,'Tipo '!$B$21,"No ha seleccionado un tipo de contrato válido"))))))))))))))))))))</f>
        <v>CONTRATOS DE PRESTACIÓN DE SERVICIOS PROFESIONALES Y DE APOYO A LA GESTIÓN</v>
      </c>
      <c r="F39" s="112" t="s">
        <v>107</v>
      </c>
      <c r="G39" s="63" t="s">
        <v>116</v>
      </c>
      <c r="H39" s="64" t="s">
        <v>449</v>
      </c>
      <c r="I39" s="83" t="s">
        <v>163</v>
      </c>
      <c r="J39" s="84">
        <v>45</v>
      </c>
      <c r="K39" s="65" t="str">
        <f>IF(J39=1,'Equivalencia BH-BMPT'!$D$2,IF(J39=2,'Equivalencia BH-BMPT'!$D$3,IF(J39=3,'Equivalencia BH-BMPT'!$D$4,IF(J39=4,'Equivalencia BH-BMPT'!$D$5,IF(J39=5,'Equivalencia BH-BMPT'!$D$6,IF(J39=6,'Equivalencia BH-BMPT'!$D$7,IF(J39=7,'Equivalencia BH-BMPT'!$D$8,IF(J39=8,'Equivalencia BH-BMPT'!$D$9,IF(J39=9,'Equivalencia BH-BMPT'!$D$10,IF(J39=10,'Equivalencia BH-BMPT'!$D$11,IF(J39=11,'Equivalencia BH-BMPT'!$D$12,IF(J39=12,'Equivalencia BH-BMPT'!$D$13,IF(J39=13,'Equivalencia BH-BMPT'!$D$14,IF(J39=14,'Equivalencia BH-BMPT'!$D$15,IF(J39=15,'Equivalencia BH-BMPT'!$D$16,IF(J39=16,'Equivalencia BH-BMPT'!$D$17,IF(J39=17,'Equivalencia BH-BMPT'!$D$18,IF(J39=18,'Equivalencia BH-BMPT'!$D$19,IF(J39=19,'Equivalencia BH-BMPT'!$D$20,IF(J39=20,'Equivalencia BH-BMPT'!$D$21,IF(J39=21,'Equivalencia BH-BMPT'!$D$22,IF(J39=22,'Equivalencia BH-BMPT'!$D$23,IF(J39=23,'Equivalencia BH-BMPT'!#REF!,IF(J39=24,'Equivalencia BH-BMPT'!$D$25,IF(J39=25,'Equivalencia BH-BMPT'!$D$26,IF(J39=26,'Equivalencia BH-BMPT'!$D$27,IF(J39=27,'Equivalencia BH-BMPT'!$D$28,IF(J39=28,'Equivalencia BH-BMPT'!$D$29,IF(J39=29,'Equivalencia BH-BMPT'!$D$30,IF(J39=30,'Equivalencia BH-BMPT'!$D$31,IF(J39=31,'Equivalencia BH-BMPT'!$D$32,IF(J39=32,'Equivalencia BH-BMPT'!$D$33,IF(J39=33,'Equivalencia BH-BMPT'!$D$34,IF(J39=34,'Equivalencia BH-BMPT'!$D$35,IF(J39=35,'Equivalencia BH-BMPT'!$D$36,IF(J39=36,'Equivalencia BH-BMPT'!$D$37,IF(J39=37,'Equivalencia BH-BMPT'!$D$38,IF(J39=38,'Equivalencia BH-BMPT'!#REF!,IF(J39=39,'Equivalencia BH-BMPT'!$D$40,IF(J39=40,'Equivalencia BH-BMPT'!$D$41,IF(J39=41,'Equivalencia BH-BMPT'!$D$42,IF(J39=42,'Equivalencia BH-BMPT'!$D$43,IF(J39=43,'Equivalencia BH-BMPT'!$D$44,IF(J39=44,'Equivalencia BH-BMPT'!$D$45,IF(J39=45,'Equivalencia BH-BMPT'!$D$46,"No ha seleccionado un número de programa")))))))))))))))))))))))))))))))))))))))))))))</f>
        <v>Gobernanza e influencia local, regional e internacional</v>
      </c>
      <c r="L39" s="79" t="s">
        <v>642</v>
      </c>
      <c r="M39" s="113">
        <v>79310723</v>
      </c>
      <c r="N39" s="97" t="s">
        <v>679</v>
      </c>
      <c r="O39" s="110">
        <v>18900000</v>
      </c>
      <c r="P39" s="66"/>
      <c r="Q39" s="67"/>
      <c r="R39" s="110">
        <v>2</v>
      </c>
      <c r="S39" s="100">
        <v>7910000</v>
      </c>
      <c r="T39" s="100">
        <f t="shared" si="0"/>
        <v>26810000</v>
      </c>
      <c r="U39" s="100">
        <v>21770000</v>
      </c>
      <c r="V39" s="106">
        <v>43435</v>
      </c>
      <c r="W39" s="105">
        <v>43129</v>
      </c>
      <c r="X39" s="105">
        <v>43514</v>
      </c>
      <c r="Y39" s="86">
        <v>270</v>
      </c>
      <c r="Z39" s="86">
        <v>113</v>
      </c>
      <c r="AA39" s="68"/>
      <c r="AB39" s="62"/>
      <c r="AC39" s="62" t="s">
        <v>791</v>
      </c>
      <c r="AD39" s="62"/>
      <c r="AE39" s="62"/>
      <c r="AF39" s="69">
        <f t="shared" si="1"/>
        <v>0.81201044386422971</v>
      </c>
      <c r="AG39" s="27"/>
      <c r="AH39" s="27" t="b">
        <f t="shared" si="2"/>
        <v>0</v>
      </c>
    </row>
    <row r="40" spans="1:34" ht="44.25" customHeight="1" x14ac:dyDescent="0.25">
      <c r="A40" s="86">
        <v>28</v>
      </c>
      <c r="B40" s="86">
        <v>2018</v>
      </c>
      <c r="C40" s="87" t="s">
        <v>298</v>
      </c>
      <c r="D40" s="74">
        <v>5</v>
      </c>
      <c r="E40" s="87" t="str">
        <f>IF(D40=1,'Tipo '!$B$2,IF(D40=2,'Tipo '!$B$3,IF(D40=3,'Tipo '!$B$4,IF(D40=4,'Tipo '!$B$5,IF(D40=5,'Tipo '!$B$6,IF(D40=6,'Tipo '!$B$7,IF(D40=7,'Tipo '!$B$8,IF(D40=8,'Tipo '!$B$9,IF(D40=9,'Tipo '!$B$10,IF(D40=10,'Tipo '!$B$11,IF(D40=11,'Tipo '!$B$12,IF(D40=12,'Tipo '!$B$13,IF(D40=13,'Tipo '!$B$14,IF(D40=14,'Tipo '!$B$15,IF(D40=15,'Tipo '!$B$16,IF(D40=16,'Tipo '!$B$17,IF(D40=17,'Tipo '!$B$18,IF(D40=18,'Tipo '!$B$19,IF(D40=19,'Tipo '!$B$20,IF(D40=20,'Tipo '!$B$21,"No ha seleccionado un tipo de contrato válido"))))))))))))))))))))</f>
        <v>CONTRATOS DE PRESTACIÓN DE SERVICIOS PROFESIONALES Y DE APOYO A LA GESTIÓN</v>
      </c>
      <c r="F40" s="112" t="s">
        <v>107</v>
      </c>
      <c r="G40" s="63" t="s">
        <v>116</v>
      </c>
      <c r="H40" s="64" t="s">
        <v>450</v>
      </c>
      <c r="I40" s="83" t="s">
        <v>163</v>
      </c>
      <c r="J40" s="84">
        <v>3</v>
      </c>
      <c r="K40" s="65" t="str">
        <f>IF(J40=1,'Equivalencia BH-BMPT'!$D$2,IF(J40=2,'Equivalencia BH-BMPT'!$D$3,IF(J40=3,'Equivalencia BH-BMPT'!$D$4,IF(J40=4,'Equivalencia BH-BMPT'!$D$5,IF(J40=5,'Equivalencia BH-BMPT'!$D$6,IF(J40=6,'Equivalencia BH-BMPT'!$D$7,IF(J40=7,'Equivalencia BH-BMPT'!$D$8,IF(J40=8,'Equivalencia BH-BMPT'!$D$9,IF(J40=9,'Equivalencia BH-BMPT'!$D$10,IF(J40=10,'Equivalencia BH-BMPT'!$D$11,IF(J40=11,'Equivalencia BH-BMPT'!$D$12,IF(J40=12,'Equivalencia BH-BMPT'!$D$13,IF(J40=13,'Equivalencia BH-BMPT'!$D$14,IF(J40=14,'Equivalencia BH-BMPT'!$D$15,IF(J40=15,'Equivalencia BH-BMPT'!$D$16,IF(J40=16,'Equivalencia BH-BMPT'!$D$17,IF(J40=17,'Equivalencia BH-BMPT'!$D$18,IF(J40=18,'Equivalencia BH-BMPT'!$D$19,IF(J40=19,'Equivalencia BH-BMPT'!$D$20,IF(J40=20,'Equivalencia BH-BMPT'!$D$21,IF(J40=21,'Equivalencia BH-BMPT'!$D$22,IF(J40=22,'Equivalencia BH-BMPT'!$D$23,IF(J40=23,'Equivalencia BH-BMPT'!#REF!,IF(J40=24,'Equivalencia BH-BMPT'!$D$25,IF(J40=25,'Equivalencia BH-BMPT'!$D$26,IF(J40=26,'Equivalencia BH-BMPT'!$D$27,IF(J40=27,'Equivalencia BH-BMPT'!$D$28,IF(J40=28,'Equivalencia BH-BMPT'!$D$29,IF(J40=29,'Equivalencia BH-BMPT'!$D$30,IF(J40=30,'Equivalencia BH-BMPT'!$D$31,IF(J40=31,'Equivalencia BH-BMPT'!$D$32,IF(J40=32,'Equivalencia BH-BMPT'!$D$33,IF(J40=33,'Equivalencia BH-BMPT'!$D$34,IF(J40=34,'Equivalencia BH-BMPT'!$D$35,IF(J40=35,'Equivalencia BH-BMPT'!$D$36,IF(J40=36,'Equivalencia BH-BMPT'!$D$37,IF(J40=37,'Equivalencia BH-BMPT'!$D$38,IF(J40=38,'Equivalencia BH-BMPT'!#REF!,IF(J40=39,'Equivalencia BH-BMPT'!$D$40,IF(J40=40,'Equivalencia BH-BMPT'!$D$41,IF(J40=41,'Equivalencia BH-BMPT'!$D$42,IF(J40=42,'Equivalencia BH-BMPT'!$D$43,IF(J40=43,'Equivalencia BH-BMPT'!$D$44,IF(J40=44,'Equivalencia BH-BMPT'!$D$45,IF(J40=45,'Equivalencia BH-BMPT'!$D$46,"No ha seleccionado un número de programa")))))))))))))))))))))))))))))))))))))))))))))</f>
        <v>Igualdad y autonomía para una Bogotá incluyente</v>
      </c>
      <c r="L40" s="79" t="s">
        <v>646</v>
      </c>
      <c r="M40" s="113">
        <v>1010181020</v>
      </c>
      <c r="N40" s="97" t="s">
        <v>680</v>
      </c>
      <c r="O40" s="110">
        <v>38367000</v>
      </c>
      <c r="P40" s="66"/>
      <c r="Q40" s="67"/>
      <c r="R40" s="110">
        <v>2</v>
      </c>
      <c r="S40" s="100">
        <v>15062600</v>
      </c>
      <c r="T40" s="100">
        <f t="shared" si="0"/>
        <v>53429600</v>
      </c>
      <c r="U40" s="100">
        <v>46040400</v>
      </c>
      <c r="V40" s="106">
        <v>43435</v>
      </c>
      <c r="W40" s="105">
        <v>43116</v>
      </c>
      <c r="X40" s="105">
        <v>43494</v>
      </c>
      <c r="Y40" s="86">
        <v>270</v>
      </c>
      <c r="Z40" s="86">
        <v>106</v>
      </c>
      <c r="AA40" s="68"/>
      <c r="AB40" s="62"/>
      <c r="AC40" s="62" t="s">
        <v>791</v>
      </c>
      <c r="AD40" s="62"/>
      <c r="AE40" s="62"/>
      <c r="AF40" s="69">
        <f t="shared" si="1"/>
        <v>0.86170212765957444</v>
      </c>
      <c r="AG40" s="27"/>
      <c r="AH40" s="27" t="b">
        <f t="shared" si="2"/>
        <v>0</v>
      </c>
    </row>
    <row r="41" spans="1:34" ht="44.25" customHeight="1" x14ac:dyDescent="0.25">
      <c r="A41" s="86">
        <v>29</v>
      </c>
      <c r="B41" s="86">
        <v>2018</v>
      </c>
      <c r="C41" s="87" t="s">
        <v>298</v>
      </c>
      <c r="D41" s="74">
        <v>5</v>
      </c>
      <c r="E41" s="87" t="str">
        <f>IF(D41=1,'Tipo '!$B$2,IF(D41=2,'Tipo '!$B$3,IF(D41=3,'Tipo '!$B$4,IF(D41=4,'Tipo '!$B$5,IF(D41=5,'Tipo '!$B$6,IF(D41=6,'Tipo '!$B$7,IF(D41=7,'Tipo '!$B$8,IF(D41=8,'Tipo '!$B$9,IF(D41=9,'Tipo '!$B$10,IF(D41=10,'Tipo '!$B$11,IF(D41=11,'Tipo '!$B$12,IF(D41=12,'Tipo '!$B$13,IF(D41=13,'Tipo '!$B$14,IF(D41=14,'Tipo '!$B$15,IF(D41=15,'Tipo '!$B$16,IF(D41=16,'Tipo '!$B$17,IF(D41=17,'Tipo '!$B$18,IF(D41=18,'Tipo '!$B$19,IF(D41=19,'Tipo '!$B$20,IF(D41=20,'Tipo '!$B$21,"No ha seleccionado un tipo de contrato válido"))))))))))))))))))))</f>
        <v>CONTRATOS DE PRESTACIÓN DE SERVICIOS PROFESIONALES Y DE APOYO A LA GESTIÓN</v>
      </c>
      <c r="F41" s="112" t="s">
        <v>107</v>
      </c>
      <c r="G41" s="63" t="s">
        <v>116</v>
      </c>
      <c r="H41" s="64" t="s">
        <v>444</v>
      </c>
      <c r="I41" s="83" t="s">
        <v>163</v>
      </c>
      <c r="J41" s="84">
        <v>3</v>
      </c>
      <c r="K41" s="65" t="str">
        <f>IF(J41=1,'Equivalencia BH-BMPT'!$D$2,IF(J41=2,'Equivalencia BH-BMPT'!$D$3,IF(J41=3,'Equivalencia BH-BMPT'!$D$4,IF(J41=4,'Equivalencia BH-BMPT'!$D$5,IF(J41=5,'Equivalencia BH-BMPT'!$D$6,IF(J41=6,'Equivalencia BH-BMPT'!$D$7,IF(J41=7,'Equivalencia BH-BMPT'!$D$8,IF(J41=8,'Equivalencia BH-BMPT'!$D$9,IF(J41=9,'Equivalencia BH-BMPT'!$D$10,IF(J41=10,'Equivalencia BH-BMPT'!$D$11,IF(J41=11,'Equivalencia BH-BMPT'!$D$12,IF(J41=12,'Equivalencia BH-BMPT'!$D$13,IF(J41=13,'Equivalencia BH-BMPT'!$D$14,IF(J41=14,'Equivalencia BH-BMPT'!$D$15,IF(J41=15,'Equivalencia BH-BMPT'!$D$16,IF(J41=16,'Equivalencia BH-BMPT'!$D$17,IF(J41=17,'Equivalencia BH-BMPT'!$D$18,IF(J41=18,'Equivalencia BH-BMPT'!$D$19,IF(J41=19,'Equivalencia BH-BMPT'!$D$20,IF(J41=20,'Equivalencia BH-BMPT'!$D$21,IF(J41=21,'Equivalencia BH-BMPT'!$D$22,IF(J41=22,'Equivalencia BH-BMPT'!$D$23,IF(J41=23,'Equivalencia BH-BMPT'!#REF!,IF(J41=24,'Equivalencia BH-BMPT'!$D$25,IF(J41=25,'Equivalencia BH-BMPT'!$D$26,IF(J41=26,'Equivalencia BH-BMPT'!$D$27,IF(J41=27,'Equivalencia BH-BMPT'!$D$28,IF(J41=28,'Equivalencia BH-BMPT'!$D$29,IF(J41=29,'Equivalencia BH-BMPT'!$D$30,IF(J41=30,'Equivalencia BH-BMPT'!$D$31,IF(J41=31,'Equivalencia BH-BMPT'!$D$32,IF(J41=32,'Equivalencia BH-BMPT'!$D$33,IF(J41=33,'Equivalencia BH-BMPT'!$D$34,IF(J41=34,'Equivalencia BH-BMPT'!$D$35,IF(J41=35,'Equivalencia BH-BMPT'!$D$36,IF(J41=36,'Equivalencia BH-BMPT'!$D$37,IF(J41=37,'Equivalencia BH-BMPT'!$D$38,IF(J41=38,'Equivalencia BH-BMPT'!#REF!,IF(J41=39,'Equivalencia BH-BMPT'!$D$40,IF(J41=40,'Equivalencia BH-BMPT'!$D$41,IF(J41=41,'Equivalencia BH-BMPT'!$D$42,IF(J41=42,'Equivalencia BH-BMPT'!$D$43,IF(J41=43,'Equivalencia BH-BMPT'!$D$44,IF(J41=44,'Equivalencia BH-BMPT'!$D$45,IF(J41=45,'Equivalencia BH-BMPT'!$D$46,"No ha seleccionado un número de programa")))))))))))))))))))))))))))))))))))))))))))))</f>
        <v>Igualdad y autonomía para una Bogotá incluyente</v>
      </c>
      <c r="L41" s="79" t="s">
        <v>646</v>
      </c>
      <c r="M41" s="113">
        <v>1022356559</v>
      </c>
      <c r="N41" s="97" t="s">
        <v>681</v>
      </c>
      <c r="O41" s="110">
        <v>38367000</v>
      </c>
      <c r="P41" s="66"/>
      <c r="Q41" s="67"/>
      <c r="R41" s="110">
        <v>2</v>
      </c>
      <c r="S41" s="100">
        <v>12931100</v>
      </c>
      <c r="T41" s="100">
        <f t="shared" si="0"/>
        <v>51298100</v>
      </c>
      <c r="U41" s="100">
        <v>46040400</v>
      </c>
      <c r="V41" s="106">
        <v>43435</v>
      </c>
      <c r="W41" s="105">
        <v>43116</v>
      </c>
      <c r="X41" s="105">
        <v>43480</v>
      </c>
      <c r="Y41" s="86">
        <v>270</v>
      </c>
      <c r="Z41" s="86">
        <v>91</v>
      </c>
      <c r="AA41" s="68"/>
      <c r="AB41" s="62"/>
      <c r="AC41" s="62" t="s">
        <v>791</v>
      </c>
      <c r="AD41" s="62"/>
      <c r="AE41" s="62"/>
      <c r="AF41" s="69">
        <f t="shared" si="1"/>
        <v>0.89750692520775621</v>
      </c>
      <c r="AG41" s="27"/>
      <c r="AH41" s="27" t="b">
        <f t="shared" si="2"/>
        <v>0</v>
      </c>
    </row>
    <row r="42" spans="1:34" ht="44.25" customHeight="1" x14ac:dyDescent="0.25">
      <c r="A42" s="86">
        <v>30</v>
      </c>
      <c r="B42" s="86">
        <v>2018</v>
      </c>
      <c r="C42" s="87" t="s">
        <v>302</v>
      </c>
      <c r="D42" s="74">
        <v>5</v>
      </c>
      <c r="E42" s="87" t="str">
        <f>IF(D42=1,'Tipo '!$B$2,IF(D42=2,'Tipo '!$B$3,IF(D42=3,'Tipo '!$B$4,IF(D42=4,'Tipo '!$B$5,IF(D42=5,'Tipo '!$B$6,IF(D42=6,'Tipo '!$B$7,IF(D42=7,'Tipo '!$B$8,IF(D42=8,'Tipo '!$B$9,IF(D42=9,'Tipo '!$B$10,IF(D42=10,'Tipo '!$B$11,IF(D42=11,'Tipo '!$B$12,IF(D42=12,'Tipo '!$B$13,IF(D42=13,'Tipo '!$B$14,IF(D42=14,'Tipo '!$B$15,IF(D42=15,'Tipo '!$B$16,IF(D42=16,'Tipo '!$B$17,IF(D42=17,'Tipo '!$B$18,IF(D42=18,'Tipo '!$B$19,IF(D42=19,'Tipo '!$B$20,IF(D42=20,'Tipo '!$B$21,"No ha seleccionado un tipo de contrato válido"))))))))))))))))))))</f>
        <v>CONTRATOS DE PRESTACIÓN DE SERVICIOS PROFESIONALES Y DE APOYO A LA GESTIÓN</v>
      </c>
      <c r="F42" s="112" t="s">
        <v>107</v>
      </c>
      <c r="G42" s="63" t="s">
        <v>116</v>
      </c>
      <c r="H42" s="64" t="s">
        <v>451</v>
      </c>
      <c r="I42" s="83" t="s">
        <v>163</v>
      </c>
      <c r="J42" s="84">
        <v>45</v>
      </c>
      <c r="K42" s="65" t="str">
        <f>IF(J42=1,'Equivalencia BH-BMPT'!$D$2,IF(J42=2,'Equivalencia BH-BMPT'!$D$3,IF(J42=3,'Equivalencia BH-BMPT'!$D$4,IF(J42=4,'Equivalencia BH-BMPT'!$D$5,IF(J42=5,'Equivalencia BH-BMPT'!$D$6,IF(J42=6,'Equivalencia BH-BMPT'!$D$7,IF(J42=7,'Equivalencia BH-BMPT'!$D$8,IF(J42=8,'Equivalencia BH-BMPT'!$D$9,IF(J42=9,'Equivalencia BH-BMPT'!$D$10,IF(J42=10,'Equivalencia BH-BMPT'!$D$11,IF(J42=11,'Equivalencia BH-BMPT'!$D$12,IF(J42=12,'Equivalencia BH-BMPT'!$D$13,IF(J42=13,'Equivalencia BH-BMPT'!$D$14,IF(J42=14,'Equivalencia BH-BMPT'!$D$15,IF(J42=15,'Equivalencia BH-BMPT'!$D$16,IF(J42=16,'Equivalencia BH-BMPT'!$D$17,IF(J42=17,'Equivalencia BH-BMPT'!$D$18,IF(J42=18,'Equivalencia BH-BMPT'!$D$19,IF(J42=19,'Equivalencia BH-BMPT'!$D$20,IF(J42=20,'Equivalencia BH-BMPT'!$D$21,IF(J42=21,'Equivalencia BH-BMPT'!$D$22,IF(J42=22,'Equivalencia BH-BMPT'!$D$23,IF(J42=23,'Equivalencia BH-BMPT'!#REF!,IF(J42=24,'Equivalencia BH-BMPT'!$D$25,IF(J42=25,'Equivalencia BH-BMPT'!$D$26,IF(J42=26,'Equivalencia BH-BMPT'!$D$27,IF(J42=27,'Equivalencia BH-BMPT'!$D$28,IF(J42=28,'Equivalencia BH-BMPT'!$D$29,IF(J42=29,'Equivalencia BH-BMPT'!$D$30,IF(J42=30,'Equivalencia BH-BMPT'!$D$31,IF(J42=31,'Equivalencia BH-BMPT'!$D$32,IF(J42=32,'Equivalencia BH-BMPT'!$D$33,IF(J42=33,'Equivalencia BH-BMPT'!$D$34,IF(J42=34,'Equivalencia BH-BMPT'!$D$35,IF(J42=35,'Equivalencia BH-BMPT'!$D$36,IF(J42=36,'Equivalencia BH-BMPT'!$D$37,IF(J42=37,'Equivalencia BH-BMPT'!$D$38,IF(J42=38,'Equivalencia BH-BMPT'!#REF!,IF(J42=39,'Equivalencia BH-BMPT'!$D$40,IF(J42=40,'Equivalencia BH-BMPT'!$D$41,IF(J42=41,'Equivalencia BH-BMPT'!$D$42,IF(J42=42,'Equivalencia BH-BMPT'!$D$43,IF(J42=43,'Equivalencia BH-BMPT'!$D$44,IF(J42=44,'Equivalencia BH-BMPT'!$D$45,IF(J42=45,'Equivalencia BH-BMPT'!$D$46,"No ha seleccionado un número de programa")))))))))))))))))))))))))))))))))))))))))))))</f>
        <v>Gobernanza e influencia local, regional e internacional</v>
      </c>
      <c r="L42" s="79" t="s">
        <v>642</v>
      </c>
      <c r="M42" s="113">
        <v>1013611947</v>
      </c>
      <c r="N42" s="97" t="s">
        <v>631</v>
      </c>
      <c r="O42" s="110">
        <v>40500000</v>
      </c>
      <c r="P42" s="66"/>
      <c r="Q42" s="67"/>
      <c r="R42" s="110">
        <v>1</v>
      </c>
      <c r="S42" s="100">
        <v>0</v>
      </c>
      <c r="T42" s="100">
        <f t="shared" si="0"/>
        <v>40500000</v>
      </c>
      <c r="U42" s="100">
        <v>40500000</v>
      </c>
      <c r="V42" s="106">
        <v>43435</v>
      </c>
      <c r="W42" s="105">
        <v>43118</v>
      </c>
      <c r="X42" s="105">
        <v>43464</v>
      </c>
      <c r="Y42" s="86">
        <v>270</v>
      </c>
      <c r="Z42" s="86">
        <v>74</v>
      </c>
      <c r="AA42" s="68"/>
      <c r="AB42" s="62"/>
      <c r="AC42" s="62"/>
      <c r="AD42" s="62" t="s">
        <v>791</v>
      </c>
      <c r="AE42" s="62"/>
      <c r="AF42" s="69">
        <f t="shared" si="1"/>
        <v>1</v>
      </c>
      <c r="AG42" s="27"/>
      <c r="AH42" s="27" t="b">
        <f t="shared" si="2"/>
        <v>0</v>
      </c>
    </row>
    <row r="43" spans="1:34" ht="44.25" customHeight="1" x14ac:dyDescent="0.25">
      <c r="A43" s="86">
        <v>31</v>
      </c>
      <c r="B43" s="86">
        <v>2018</v>
      </c>
      <c r="C43" s="87" t="s">
        <v>303</v>
      </c>
      <c r="D43" s="74">
        <v>5</v>
      </c>
      <c r="E43" s="87" t="str">
        <f>IF(D43=1,'Tipo '!$B$2,IF(D43=2,'Tipo '!$B$3,IF(D43=3,'Tipo '!$B$4,IF(D43=4,'Tipo '!$B$5,IF(D43=5,'Tipo '!$B$6,IF(D43=6,'Tipo '!$B$7,IF(D43=7,'Tipo '!$B$8,IF(D43=8,'Tipo '!$B$9,IF(D43=9,'Tipo '!$B$10,IF(D43=10,'Tipo '!$B$11,IF(D43=11,'Tipo '!$B$12,IF(D43=12,'Tipo '!$B$13,IF(D43=13,'Tipo '!$B$14,IF(D43=14,'Tipo '!$B$15,IF(D43=15,'Tipo '!$B$16,IF(D43=16,'Tipo '!$B$17,IF(D43=17,'Tipo '!$B$18,IF(D43=18,'Tipo '!$B$19,IF(D43=19,'Tipo '!$B$20,IF(D43=20,'Tipo '!$B$21,"No ha seleccionado un tipo de contrato válido"))))))))))))))))))))</f>
        <v>CONTRATOS DE PRESTACIÓN DE SERVICIOS PROFESIONALES Y DE APOYO A LA GESTIÓN</v>
      </c>
      <c r="F43" s="112" t="s">
        <v>107</v>
      </c>
      <c r="G43" s="63" t="s">
        <v>116</v>
      </c>
      <c r="H43" s="64" t="s">
        <v>452</v>
      </c>
      <c r="I43" s="83" t="s">
        <v>163</v>
      </c>
      <c r="J43" s="84">
        <v>45</v>
      </c>
      <c r="K43" s="65" t="str">
        <f>IF(J43=1,'Equivalencia BH-BMPT'!$D$2,IF(J43=2,'Equivalencia BH-BMPT'!$D$3,IF(J43=3,'Equivalencia BH-BMPT'!$D$4,IF(J43=4,'Equivalencia BH-BMPT'!$D$5,IF(J43=5,'Equivalencia BH-BMPT'!$D$6,IF(J43=6,'Equivalencia BH-BMPT'!$D$7,IF(J43=7,'Equivalencia BH-BMPT'!$D$8,IF(J43=8,'Equivalencia BH-BMPT'!$D$9,IF(J43=9,'Equivalencia BH-BMPT'!$D$10,IF(J43=10,'Equivalencia BH-BMPT'!$D$11,IF(J43=11,'Equivalencia BH-BMPT'!$D$12,IF(J43=12,'Equivalencia BH-BMPT'!$D$13,IF(J43=13,'Equivalencia BH-BMPT'!$D$14,IF(J43=14,'Equivalencia BH-BMPT'!$D$15,IF(J43=15,'Equivalencia BH-BMPT'!$D$16,IF(J43=16,'Equivalencia BH-BMPT'!$D$17,IF(J43=17,'Equivalencia BH-BMPT'!$D$18,IF(J43=18,'Equivalencia BH-BMPT'!$D$19,IF(J43=19,'Equivalencia BH-BMPT'!$D$20,IF(J43=20,'Equivalencia BH-BMPT'!$D$21,IF(J43=21,'Equivalencia BH-BMPT'!$D$22,IF(J43=22,'Equivalencia BH-BMPT'!$D$23,IF(J43=23,'Equivalencia BH-BMPT'!#REF!,IF(J43=24,'Equivalencia BH-BMPT'!$D$25,IF(J43=25,'Equivalencia BH-BMPT'!$D$26,IF(J43=26,'Equivalencia BH-BMPT'!$D$27,IF(J43=27,'Equivalencia BH-BMPT'!$D$28,IF(J43=28,'Equivalencia BH-BMPT'!$D$29,IF(J43=29,'Equivalencia BH-BMPT'!$D$30,IF(J43=30,'Equivalencia BH-BMPT'!$D$31,IF(J43=31,'Equivalencia BH-BMPT'!$D$32,IF(J43=32,'Equivalencia BH-BMPT'!$D$33,IF(J43=33,'Equivalencia BH-BMPT'!$D$34,IF(J43=34,'Equivalencia BH-BMPT'!$D$35,IF(J43=35,'Equivalencia BH-BMPT'!$D$36,IF(J43=36,'Equivalencia BH-BMPT'!$D$37,IF(J43=37,'Equivalencia BH-BMPT'!$D$38,IF(J43=38,'Equivalencia BH-BMPT'!#REF!,IF(J43=39,'Equivalencia BH-BMPT'!$D$40,IF(J43=40,'Equivalencia BH-BMPT'!$D$41,IF(J43=41,'Equivalencia BH-BMPT'!$D$42,IF(J43=42,'Equivalencia BH-BMPT'!$D$43,IF(J43=43,'Equivalencia BH-BMPT'!$D$44,IF(J43=44,'Equivalencia BH-BMPT'!$D$45,IF(J43=45,'Equivalencia BH-BMPT'!$D$46,"No ha seleccionado un número de programa")))))))))))))))))))))))))))))))))))))))))))))</f>
        <v>Gobernanza e influencia local, regional e internacional</v>
      </c>
      <c r="L43" s="79" t="s">
        <v>642</v>
      </c>
      <c r="M43" s="113">
        <v>79969466</v>
      </c>
      <c r="N43" s="97" t="s">
        <v>682</v>
      </c>
      <c r="O43" s="110">
        <v>39843342</v>
      </c>
      <c r="P43" s="66"/>
      <c r="Q43" s="67"/>
      <c r="R43" s="110">
        <v>1</v>
      </c>
      <c r="S43" s="100">
        <v>19921671</v>
      </c>
      <c r="T43" s="100">
        <f t="shared" si="0"/>
        <v>59765013</v>
      </c>
      <c r="U43" s="100">
        <v>59765013</v>
      </c>
      <c r="V43" s="106">
        <v>43435</v>
      </c>
      <c r="W43" s="105">
        <v>43117</v>
      </c>
      <c r="X43" s="105">
        <v>43387</v>
      </c>
      <c r="Y43" s="86">
        <v>180</v>
      </c>
      <c r="Z43" s="86">
        <v>90</v>
      </c>
      <c r="AA43" s="68"/>
      <c r="AB43" s="62"/>
      <c r="AC43" s="62"/>
      <c r="AD43" s="62" t="s">
        <v>791</v>
      </c>
      <c r="AE43" s="62"/>
      <c r="AF43" s="69">
        <f t="shared" si="1"/>
        <v>1</v>
      </c>
      <c r="AG43" s="27"/>
      <c r="AH43" s="27" t="b">
        <f t="shared" si="2"/>
        <v>0</v>
      </c>
    </row>
    <row r="44" spans="1:34" ht="44.25" customHeight="1" x14ac:dyDescent="0.25">
      <c r="A44" s="86">
        <v>32</v>
      </c>
      <c r="B44" s="86">
        <v>2018</v>
      </c>
      <c r="C44" s="87" t="s">
        <v>304</v>
      </c>
      <c r="D44" s="74">
        <v>4</v>
      </c>
      <c r="E44" s="87" t="str">
        <f>IF(D44=1,'Tipo '!$B$2,IF(D44=2,'Tipo '!$B$3,IF(D44=3,'Tipo '!$B$4,IF(D44=4,'Tipo '!$B$5,IF(D44=5,'Tipo '!$B$6,IF(D44=6,'Tipo '!$B$7,IF(D44=7,'Tipo '!$B$8,IF(D44=8,'Tipo '!$B$9,IF(D44=9,'Tipo '!$B$10,IF(D44=10,'Tipo '!$B$11,IF(D44=11,'Tipo '!$B$12,IF(D44=12,'Tipo '!$B$13,IF(D44=13,'Tipo '!$B$14,IF(D44=14,'Tipo '!$B$15,IF(D44=15,'Tipo '!$B$16,IF(D44=16,'Tipo '!$B$17,IF(D44=17,'Tipo '!$B$18,IF(D44=18,'Tipo '!$B$19,IF(D44=19,'Tipo '!$B$20,IF(D44=20,'Tipo '!$B$21,"No ha seleccionado un tipo de contrato válido"))))))))))))))))))))</f>
        <v>CONTRATOS DE PRESTACIÓN DE SERVICIOS</v>
      </c>
      <c r="F44" s="112" t="s">
        <v>108</v>
      </c>
      <c r="G44" s="63" t="s">
        <v>123</v>
      </c>
      <c r="H44" s="64" t="s">
        <v>453</v>
      </c>
      <c r="I44" s="83" t="s">
        <v>162</v>
      </c>
      <c r="J44" s="84"/>
      <c r="K44" s="65" t="str">
        <f>IF(J44=1,'Equivalencia BH-BMPT'!$D$2,IF(J44=2,'Equivalencia BH-BMPT'!$D$3,IF(J44=3,'Equivalencia BH-BMPT'!$D$4,IF(J44=4,'Equivalencia BH-BMPT'!$D$5,IF(J44=5,'Equivalencia BH-BMPT'!$D$6,IF(J44=6,'Equivalencia BH-BMPT'!$D$7,IF(J44=7,'Equivalencia BH-BMPT'!$D$8,IF(J44=8,'Equivalencia BH-BMPT'!$D$9,IF(J44=9,'Equivalencia BH-BMPT'!$D$10,IF(J44=10,'Equivalencia BH-BMPT'!$D$11,IF(J44=11,'Equivalencia BH-BMPT'!$D$12,IF(J44=12,'Equivalencia BH-BMPT'!$D$13,IF(J44=13,'Equivalencia BH-BMPT'!$D$14,IF(J44=14,'Equivalencia BH-BMPT'!$D$15,IF(J44=15,'Equivalencia BH-BMPT'!$D$16,IF(J44=16,'Equivalencia BH-BMPT'!$D$17,IF(J44=17,'Equivalencia BH-BMPT'!$D$18,IF(J44=18,'Equivalencia BH-BMPT'!$D$19,IF(J44=19,'Equivalencia BH-BMPT'!$D$20,IF(J44=20,'Equivalencia BH-BMPT'!$D$21,IF(J44=21,'Equivalencia BH-BMPT'!$D$22,IF(J44=22,'Equivalencia BH-BMPT'!$D$23,IF(J44=23,'Equivalencia BH-BMPT'!#REF!,IF(J44=24,'Equivalencia BH-BMPT'!$D$25,IF(J44=25,'Equivalencia BH-BMPT'!$D$26,IF(J44=26,'Equivalencia BH-BMPT'!$D$27,IF(J44=27,'Equivalencia BH-BMPT'!$D$28,IF(J44=28,'Equivalencia BH-BMPT'!$D$29,IF(J44=29,'Equivalencia BH-BMPT'!$D$30,IF(J44=30,'Equivalencia BH-BMPT'!$D$31,IF(J44=31,'Equivalencia BH-BMPT'!$D$32,IF(J44=32,'Equivalencia BH-BMPT'!$D$33,IF(J44=33,'Equivalencia BH-BMPT'!$D$34,IF(J44=34,'Equivalencia BH-BMPT'!$D$35,IF(J44=35,'Equivalencia BH-BMPT'!$D$36,IF(J44=36,'Equivalencia BH-BMPT'!$D$37,IF(J44=37,'Equivalencia BH-BMPT'!$D$38,IF(J44=38,'Equivalencia BH-BMPT'!#REF!,IF(J44=39,'Equivalencia BH-BMPT'!$D$40,IF(J44=40,'Equivalencia BH-BMPT'!$D$41,IF(J44=41,'Equivalencia BH-BMPT'!$D$42,IF(J44=42,'Equivalencia BH-BMPT'!$D$43,IF(J44=43,'Equivalencia BH-BMPT'!$D$44,IF(J44=44,'Equivalencia BH-BMPT'!$D$45,IF(J44=45,'Equivalencia BH-BMPT'!$D$46,"No ha seleccionado un número de programa")))))))))))))))))))))))))))))))))))))))))))))</f>
        <v>No ha seleccionado un número de programa</v>
      </c>
      <c r="L44" s="79">
        <v>0</v>
      </c>
      <c r="M44" s="76">
        <v>800095131</v>
      </c>
      <c r="N44" s="97" t="s">
        <v>595</v>
      </c>
      <c r="O44" s="110"/>
      <c r="P44" s="66"/>
      <c r="Q44" s="67"/>
      <c r="R44" s="110">
        <v>1</v>
      </c>
      <c r="S44" s="100">
        <v>414298038</v>
      </c>
      <c r="T44" s="100">
        <f t="shared" si="0"/>
        <v>414298038</v>
      </c>
      <c r="U44" s="100">
        <v>316358552</v>
      </c>
      <c r="V44" s="105">
        <v>43116</v>
      </c>
      <c r="W44" s="105">
        <v>43132</v>
      </c>
      <c r="X44" s="105">
        <v>43524</v>
      </c>
      <c r="Y44" s="86">
        <v>270</v>
      </c>
      <c r="Z44" s="86">
        <v>120</v>
      </c>
      <c r="AA44" s="68"/>
      <c r="AB44" s="62" t="s">
        <v>791</v>
      </c>
      <c r="AC44" s="62"/>
      <c r="AD44" s="62"/>
      <c r="AE44" s="62"/>
      <c r="AF44" s="69">
        <f t="shared" si="1"/>
        <v>0.76360137626333635</v>
      </c>
      <c r="AG44" s="27"/>
      <c r="AH44" s="27" t="b">
        <f t="shared" si="2"/>
        <v>1</v>
      </c>
    </row>
    <row r="45" spans="1:34" ht="44.25" customHeight="1" x14ac:dyDescent="0.25">
      <c r="A45" s="86">
        <v>33</v>
      </c>
      <c r="B45" s="86">
        <v>2018</v>
      </c>
      <c r="C45" s="87" t="s">
        <v>300</v>
      </c>
      <c r="D45" s="74">
        <v>5</v>
      </c>
      <c r="E45" s="87" t="str">
        <f>IF(D45=1,'Tipo '!$B$2,IF(D45=2,'Tipo '!$B$3,IF(D45=3,'Tipo '!$B$4,IF(D45=4,'Tipo '!$B$5,IF(D45=5,'Tipo '!$B$6,IF(D45=6,'Tipo '!$B$7,IF(D45=7,'Tipo '!$B$8,IF(D45=8,'Tipo '!$B$9,IF(D45=9,'Tipo '!$B$10,IF(D45=10,'Tipo '!$B$11,IF(D45=11,'Tipo '!$B$12,IF(D45=12,'Tipo '!$B$13,IF(D45=13,'Tipo '!$B$14,IF(D45=14,'Tipo '!$B$15,IF(D45=15,'Tipo '!$B$16,IF(D45=16,'Tipo '!$B$17,IF(D45=17,'Tipo '!$B$18,IF(D45=18,'Tipo '!$B$19,IF(D45=19,'Tipo '!$B$20,IF(D45=20,'Tipo '!$B$21,"No ha seleccionado un tipo de contrato válido"))))))))))))))))))))</f>
        <v>CONTRATOS DE PRESTACIÓN DE SERVICIOS PROFESIONALES Y DE APOYO A LA GESTIÓN</v>
      </c>
      <c r="F45" s="112" t="s">
        <v>107</v>
      </c>
      <c r="G45" s="63" t="s">
        <v>116</v>
      </c>
      <c r="H45" s="64" t="s">
        <v>454</v>
      </c>
      <c r="I45" s="83" t="s">
        <v>163</v>
      </c>
      <c r="J45" s="84">
        <v>45</v>
      </c>
      <c r="K45" s="65" t="str">
        <f>IF(J45=1,'Equivalencia BH-BMPT'!$D$2,IF(J45=2,'Equivalencia BH-BMPT'!$D$3,IF(J45=3,'Equivalencia BH-BMPT'!$D$4,IF(J45=4,'Equivalencia BH-BMPT'!$D$5,IF(J45=5,'Equivalencia BH-BMPT'!$D$6,IF(J45=6,'Equivalencia BH-BMPT'!$D$7,IF(J45=7,'Equivalencia BH-BMPT'!$D$8,IF(J45=8,'Equivalencia BH-BMPT'!$D$9,IF(J45=9,'Equivalencia BH-BMPT'!$D$10,IF(J45=10,'Equivalencia BH-BMPT'!$D$11,IF(J45=11,'Equivalencia BH-BMPT'!$D$12,IF(J45=12,'Equivalencia BH-BMPT'!$D$13,IF(J45=13,'Equivalencia BH-BMPT'!$D$14,IF(J45=14,'Equivalencia BH-BMPT'!$D$15,IF(J45=15,'Equivalencia BH-BMPT'!$D$16,IF(J45=16,'Equivalencia BH-BMPT'!$D$17,IF(J45=17,'Equivalencia BH-BMPT'!$D$18,IF(J45=18,'Equivalencia BH-BMPT'!$D$19,IF(J45=19,'Equivalencia BH-BMPT'!$D$20,IF(J45=20,'Equivalencia BH-BMPT'!$D$21,IF(J45=21,'Equivalencia BH-BMPT'!$D$22,IF(J45=22,'Equivalencia BH-BMPT'!$D$23,IF(J45=23,'Equivalencia BH-BMPT'!#REF!,IF(J45=24,'Equivalencia BH-BMPT'!$D$25,IF(J45=25,'Equivalencia BH-BMPT'!$D$26,IF(J45=26,'Equivalencia BH-BMPT'!$D$27,IF(J45=27,'Equivalencia BH-BMPT'!$D$28,IF(J45=28,'Equivalencia BH-BMPT'!$D$29,IF(J45=29,'Equivalencia BH-BMPT'!$D$30,IF(J45=30,'Equivalencia BH-BMPT'!$D$31,IF(J45=31,'Equivalencia BH-BMPT'!$D$32,IF(J45=32,'Equivalencia BH-BMPT'!$D$33,IF(J45=33,'Equivalencia BH-BMPT'!$D$34,IF(J45=34,'Equivalencia BH-BMPT'!$D$35,IF(J45=35,'Equivalencia BH-BMPT'!$D$36,IF(J45=36,'Equivalencia BH-BMPT'!$D$37,IF(J45=37,'Equivalencia BH-BMPT'!$D$38,IF(J45=38,'Equivalencia BH-BMPT'!#REF!,IF(J45=39,'Equivalencia BH-BMPT'!$D$40,IF(J45=40,'Equivalencia BH-BMPT'!$D$41,IF(J45=41,'Equivalencia BH-BMPT'!$D$42,IF(J45=42,'Equivalencia BH-BMPT'!$D$43,IF(J45=43,'Equivalencia BH-BMPT'!$D$44,IF(J45=44,'Equivalencia BH-BMPT'!$D$45,IF(J45=45,'Equivalencia BH-BMPT'!$D$46,"No ha seleccionado un número de programa")))))))))))))))))))))))))))))))))))))))))))))</f>
        <v>Gobernanza e influencia local, regional e internacional</v>
      </c>
      <c r="L45" s="79" t="s">
        <v>642</v>
      </c>
      <c r="M45" s="113">
        <v>26257660</v>
      </c>
      <c r="N45" s="97" t="s">
        <v>683</v>
      </c>
      <c r="O45" s="110">
        <v>44550000</v>
      </c>
      <c r="P45" s="66"/>
      <c r="Q45" s="67"/>
      <c r="R45" s="110">
        <v>2</v>
      </c>
      <c r="S45" s="100">
        <v>19635000</v>
      </c>
      <c r="T45" s="100">
        <f t="shared" si="0"/>
        <v>64185000</v>
      </c>
      <c r="U45" s="100">
        <v>53130000</v>
      </c>
      <c r="V45" s="106">
        <v>43116</v>
      </c>
      <c r="W45" s="105">
        <v>43118</v>
      </c>
      <c r="X45" s="105">
        <v>43509</v>
      </c>
      <c r="Y45" s="86">
        <v>270</v>
      </c>
      <c r="Z45" s="86">
        <v>119</v>
      </c>
      <c r="AA45" s="68"/>
      <c r="AB45" s="62"/>
      <c r="AC45" s="62" t="s">
        <v>791</v>
      </c>
      <c r="AD45" s="62"/>
      <c r="AE45" s="62"/>
      <c r="AF45" s="69">
        <f t="shared" si="1"/>
        <v>0.82776349614395883</v>
      </c>
      <c r="AG45" s="27"/>
      <c r="AH45" s="27" t="b">
        <f t="shared" si="2"/>
        <v>0</v>
      </c>
    </row>
    <row r="46" spans="1:34" ht="44.25" customHeight="1" x14ac:dyDescent="0.25">
      <c r="A46" s="86">
        <v>34</v>
      </c>
      <c r="B46" s="86">
        <v>2018</v>
      </c>
      <c r="C46" s="87" t="s">
        <v>305</v>
      </c>
      <c r="D46" s="74">
        <v>5</v>
      </c>
      <c r="E46" s="87" t="str">
        <f>IF(D46=1,'Tipo '!$B$2,IF(D46=2,'Tipo '!$B$3,IF(D46=3,'Tipo '!$B$4,IF(D46=4,'Tipo '!$B$5,IF(D46=5,'Tipo '!$B$6,IF(D46=6,'Tipo '!$B$7,IF(D46=7,'Tipo '!$B$8,IF(D46=8,'Tipo '!$B$9,IF(D46=9,'Tipo '!$B$10,IF(D46=10,'Tipo '!$B$11,IF(D46=11,'Tipo '!$B$12,IF(D46=12,'Tipo '!$B$13,IF(D46=13,'Tipo '!$B$14,IF(D46=14,'Tipo '!$B$15,IF(D46=15,'Tipo '!$B$16,IF(D46=16,'Tipo '!$B$17,IF(D46=17,'Tipo '!$B$18,IF(D46=18,'Tipo '!$B$19,IF(D46=19,'Tipo '!$B$20,IF(D46=20,'Tipo '!$B$21,"No ha seleccionado un tipo de contrato válido"))))))))))))))))))))</f>
        <v>CONTRATOS DE PRESTACIÓN DE SERVICIOS PROFESIONALES Y DE APOYO A LA GESTIÓN</v>
      </c>
      <c r="F46" s="112" t="s">
        <v>107</v>
      </c>
      <c r="G46" s="63" t="s">
        <v>116</v>
      </c>
      <c r="H46" s="64" t="s">
        <v>455</v>
      </c>
      <c r="I46" s="83" t="s">
        <v>163</v>
      </c>
      <c r="J46" s="84">
        <v>45</v>
      </c>
      <c r="K46" s="65" t="str">
        <f>IF(J46=1,'Equivalencia BH-BMPT'!$D$2,IF(J46=2,'Equivalencia BH-BMPT'!$D$3,IF(J46=3,'Equivalencia BH-BMPT'!$D$4,IF(J46=4,'Equivalencia BH-BMPT'!$D$5,IF(J46=5,'Equivalencia BH-BMPT'!$D$6,IF(J46=6,'Equivalencia BH-BMPT'!$D$7,IF(J46=7,'Equivalencia BH-BMPT'!$D$8,IF(J46=8,'Equivalencia BH-BMPT'!$D$9,IF(J46=9,'Equivalencia BH-BMPT'!$D$10,IF(J46=10,'Equivalencia BH-BMPT'!$D$11,IF(J46=11,'Equivalencia BH-BMPT'!$D$12,IF(J46=12,'Equivalencia BH-BMPT'!$D$13,IF(J46=13,'Equivalencia BH-BMPT'!$D$14,IF(J46=14,'Equivalencia BH-BMPT'!$D$15,IF(J46=15,'Equivalencia BH-BMPT'!$D$16,IF(J46=16,'Equivalencia BH-BMPT'!$D$17,IF(J46=17,'Equivalencia BH-BMPT'!$D$18,IF(J46=18,'Equivalencia BH-BMPT'!$D$19,IF(J46=19,'Equivalencia BH-BMPT'!$D$20,IF(J46=20,'Equivalencia BH-BMPT'!$D$21,IF(J46=21,'Equivalencia BH-BMPT'!$D$22,IF(J46=22,'Equivalencia BH-BMPT'!$D$23,IF(J46=23,'Equivalencia BH-BMPT'!#REF!,IF(J46=24,'Equivalencia BH-BMPT'!$D$25,IF(J46=25,'Equivalencia BH-BMPT'!$D$26,IF(J46=26,'Equivalencia BH-BMPT'!$D$27,IF(J46=27,'Equivalencia BH-BMPT'!$D$28,IF(J46=28,'Equivalencia BH-BMPT'!$D$29,IF(J46=29,'Equivalencia BH-BMPT'!$D$30,IF(J46=30,'Equivalencia BH-BMPT'!$D$31,IF(J46=31,'Equivalencia BH-BMPT'!$D$32,IF(J46=32,'Equivalencia BH-BMPT'!$D$33,IF(J46=33,'Equivalencia BH-BMPT'!$D$34,IF(J46=34,'Equivalencia BH-BMPT'!$D$35,IF(J46=35,'Equivalencia BH-BMPT'!$D$36,IF(J46=36,'Equivalencia BH-BMPT'!$D$37,IF(J46=37,'Equivalencia BH-BMPT'!$D$38,IF(J46=38,'Equivalencia BH-BMPT'!#REF!,IF(J46=39,'Equivalencia BH-BMPT'!$D$40,IF(J46=40,'Equivalencia BH-BMPT'!$D$41,IF(J46=41,'Equivalencia BH-BMPT'!$D$42,IF(J46=42,'Equivalencia BH-BMPT'!$D$43,IF(J46=43,'Equivalencia BH-BMPT'!$D$44,IF(J46=44,'Equivalencia BH-BMPT'!$D$45,IF(J46=45,'Equivalencia BH-BMPT'!$D$46,"No ha seleccionado un número de programa")))))))))))))))))))))))))))))))))))))))))))))</f>
        <v>Gobernanza e influencia local, regional e internacional</v>
      </c>
      <c r="L46" s="79" t="s">
        <v>642</v>
      </c>
      <c r="M46" s="113">
        <v>1118815051</v>
      </c>
      <c r="N46" s="97" t="s">
        <v>684</v>
      </c>
      <c r="O46" s="110">
        <v>52200000</v>
      </c>
      <c r="P46" s="66"/>
      <c r="Q46" s="67"/>
      <c r="R46" s="110">
        <v>2</v>
      </c>
      <c r="S46" s="100">
        <v>26100000</v>
      </c>
      <c r="T46" s="100">
        <f t="shared" ref="T46:T77" si="4">+O46+Q46+S46</f>
        <v>78300000</v>
      </c>
      <c r="U46" s="100">
        <v>62446667</v>
      </c>
      <c r="V46" s="106">
        <v>43116</v>
      </c>
      <c r="W46" s="105">
        <v>43117</v>
      </c>
      <c r="X46" s="105">
        <v>43524</v>
      </c>
      <c r="Y46" s="86">
        <v>270</v>
      </c>
      <c r="Z46" s="86">
        <v>135</v>
      </c>
      <c r="AA46" s="68"/>
      <c r="AB46" s="62"/>
      <c r="AC46" s="62" t="s">
        <v>791</v>
      </c>
      <c r="AD46" s="62"/>
      <c r="AE46" s="62"/>
      <c r="AF46" s="69">
        <f t="shared" si="1"/>
        <v>0.79753086845466159</v>
      </c>
      <c r="AG46" s="27"/>
      <c r="AH46" s="27" t="b">
        <f t="shared" si="2"/>
        <v>0</v>
      </c>
    </row>
    <row r="47" spans="1:34" ht="44.25" customHeight="1" x14ac:dyDescent="0.25">
      <c r="A47" s="86">
        <v>35</v>
      </c>
      <c r="B47" s="86">
        <v>2018</v>
      </c>
      <c r="C47" s="87" t="s">
        <v>305</v>
      </c>
      <c r="D47" s="74">
        <v>5</v>
      </c>
      <c r="E47" s="87" t="str">
        <f>IF(D47=1,'Tipo '!$B$2,IF(D47=2,'Tipo '!$B$3,IF(D47=3,'Tipo '!$B$4,IF(D47=4,'Tipo '!$B$5,IF(D47=5,'Tipo '!$B$6,IF(D47=6,'Tipo '!$B$7,IF(D47=7,'Tipo '!$B$8,IF(D47=8,'Tipo '!$B$9,IF(D47=9,'Tipo '!$B$10,IF(D47=10,'Tipo '!$B$11,IF(D47=11,'Tipo '!$B$12,IF(D47=12,'Tipo '!$B$13,IF(D47=13,'Tipo '!$B$14,IF(D47=14,'Tipo '!$B$15,IF(D47=15,'Tipo '!$B$16,IF(D47=16,'Tipo '!$B$17,IF(D47=17,'Tipo '!$B$18,IF(D47=18,'Tipo '!$B$19,IF(D47=19,'Tipo '!$B$20,IF(D47=20,'Tipo '!$B$21,"No ha seleccionado un tipo de contrato válido"))))))))))))))))))))</f>
        <v>CONTRATOS DE PRESTACIÓN DE SERVICIOS PROFESIONALES Y DE APOYO A LA GESTIÓN</v>
      </c>
      <c r="F47" s="112" t="s">
        <v>107</v>
      </c>
      <c r="G47" s="63" t="s">
        <v>116</v>
      </c>
      <c r="H47" s="64" t="s">
        <v>456</v>
      </c>
      <c r="I47" s="83" t="s">
        <v>163</v>
      </c>
      <c r="J47" s="84">
        <v>45</v>
      </c>
      <c r="K47" s="65" t="str">
        <f>IF(J47=1,'Equivalencia BH-BMPT'!$D$2,IF(J47=2,'Equivalencia BH-BMPT'!$D$3,IF(J47=3,'Equivalencia BH-BMPT'!$D$4,IF(J47=4,'Equivalencia BH-BMPT'!$D$5,IF(J47=5,'Equivalencia BH-BMPT'!$D$6,IF(J47=6,'Equivalencia BH-BMPT'!$D$7,IF(J47=7,'Equivalencia BH-BMPT'!$D$8,IF(J47=8,'Equivalencia BH-BMPT'!$D$9,IF(J47=9,'Equivalencia BH-BMPT'!$D$10,IF(J47=10,'Equivalencia BH-BMPT'!$D$11,IF(J47=11,'Equivalencia BH-BMPT'!$D$12,IF(J47=12,'Equivalencia BH-BMPT'!$D$13,IF(J47=13,'Equivalencia BH-BMPT'!$D$14,IF(J47=14,'Equivalencia BH-BMPT'!$D$15,IF(J47=15,'Equivalencia BH-BMPT'!$D$16,IF(J47=16,'Equivalencia BH-BMPT'!$D$17,IF(J47=17,'Equivalencia BH-BMPT'!$D$18,IF(J47=18,'Equivalencia BH-BMPT'!$D$19,IF(J47=19,'Equivalencia BH-BMPT'!$D$20,IF(J47=20,'Equivalencia BH-BMPT'!$D$21,IF(J47=21,'Equivalencia BH-BMPT'!$D$22,IF(J47=22,'Equivalencia BH-BMPT'!$D$23,IF(J47=23,'Equivalencia BH-BMPT'!#REF!,IF(J47=24,'Equivalencia BH-BMPT'!$D$25,IF(J47=25,'Equivalencia BH-BMPT'!$D$26,IF(J47=26,'Equivalencia BH-BMPT'!$D$27,IF(J47=27,'Equivalencia BH-BMPT'!$D$28,IF(J47=28,'Equivalencia BH-BMPT'!$D$29,IF(J47=29,'Equivalencia BH-BMPT'!$D$30,IF(J47=30,'Equivalencia BH-BMPT'!$D$31,IF(J47=31,'Equivalencia BH-BMPT'!$D$32,IF(J47=32,'Equivalencia BH-BMPT'!$D$33,IF(J47=33,'Equivalencia BH-BMPT'!$D$34,IF(J47=34,'Equivalencia BH-BMPT'!$D$35,IF(J47=35,'Equivalencia BH-BMPT'!$D$36,IF(J47=36,'Equivalencia BH-BMPT'!$D$37,IF(J47=37,'Equivalencia BH-BMPT'!$D$38,IF(J47=38,'Equivalencia BH-BMPT'!#REF!,IF(J47=39,'Equivalencia BH-BMPT'!$D$40,IF(J47=40,'Equivalencia BH-BMPT'!$D$41,IF(J47=41,'Equivalencia BH-BMPT'!$D$42,IF(J47=42,'Equivalencia BH-BMPT'!$D$43,IF(J47=43,'Equivalencia BH-BMPT'!$D$44,IF(J47=44,'Equivalencia BH-BMPT'!$D$45,IF(J47=45,'Equivalencia BH-BMPT'!$D$46,"No ha seleccionado un número de programa")))))))))))))))))))))))))))))))))))))))))))))</f>
        <v>Gobernanza e influencia local, regional e internacional</v>
      </c>
      <c r="L47" s="79" t="s">
        <v>642</v>
      </c>
      <c r="M47" s="113">
        <v>80111338</v>
      </c>
      <c r="N47" s="97" t="s">
        <v>685</v>
      </c>
      <c r="O47" s="110">
        <v>52200000</v>
      </c>
      <c r="P47" s="66"/>
      <c r="Q47" s="67"/>
      <c r="R47" s="110">
        <v>1</v>
      </c>
      <c r="S47" s="100">
        <v>17400000</v>
      </c>
      <c r="T47" s="100">
        <f t="shared" si="4"/>
        <v>69600000</v>
      </c>
      <c r="U47" s="100">
        <v>62446667</v>
      </c>
      <c r="V47" s="106">
        <v>43116</v>
      </c>
      <c r="W47" s="105">
        <v>43117</v>
      </c>
      <c r="X47" s="105">
        <v>43480</v>
      </c>
      <c r="Y47" s="86">
        <v>270</v>
      </c>
      <c r="Z47" s="86">
        <v>90</v>
      </c>
      <c r="AA47" s="68"/>
      <c r="AB47" s="62"/>
      <c r="AC47" s="62" t="s">
        <v>791</v>
      </c>
      <c r="AD47" s="62"/>
      <c r="AE47" s="62"/>
      <c r="AF47" s="69">
        <f t="shared" si="1"/>
        <v>0.89722222701149423</v>
      </c>
      <c r="AG47" s="27"/>
      <c r="AH47" s="27" t="b">
        <f t="shared" si="2"/>
        <v>0</v>
      </c>
    </row>
    <row r="48" spans="1:34" ht="44.25" customHeight="1" x14ac:dyDescent="0.25">
      <c r="A48" s="86">
        <v>36</v>
      </c>
      <c r="B48" s="86">
        <v>2018</v>
      </c>
      <c r="C48" s="87" t="s">
        <v>306</v>
      </c>
      <c r="D48" s="74">
        <v>5</v>
      </c>
      <c r="E48" s="87" t="str">
        <f>IF(D48=1,'Tipo '!$B$2,IF(D48=2,'Tipo '!$B$3,IF(D48=3,'Tipo '!$B$4,IF(D48=4,'Tipo '!$B$5,IF(D48=5,'Tipo '!$B$6,IF(D48=6,'Tipo '!$B$7,IF(D48=7,'Tipo '!$B$8,IF(D48=8,'Tipo '!$B$9,IF(D48=9,'Tipo '!$B$10,IF(D48=10,'Tipo '!$B$11,IF(D48=11,'Tipo '!$B$12,IF(D48=12,'Tipo '!$B$13,IF(D48=13,'Tipo '!$B$14,IF(D48=14,'Tipo '!$B$15,IF(D48=15,'Tipo '!$B$16,IF(D48=16,'Tipo '!$B$17,IF(D48=17,'Tipo '!$B$18,IF(D48=18,'Tipo '!$B$19,IF(D48=19,'Tipo '!$B$20,IF(D48=20,'Tipo '!$B$21,"No ha seleccionado un tipo de contrato válido"))))))))))))))))))))</f>
        <v>CONTRATOS DE PRESTACIÓN DE SERVICIOS PROFESIONALES Y DE APOYO A LA GESTIÓN</v>
      </c>
      <c r="F48" s="112" t="s">
        <v>107</v>
      </c>
      <c r="G48" s="63" t="s">
        <v>116</v>
      </c>
      <c r="H48" s="64" t="s">
        <v>457</v>
      </c>
      <c r="I48" s="83" t="s">
        <v>163</v>
      </c>
      <c r="J48" s="84">
        <v>45</v>
      </c>
      <c r="K48" s="65" t="str">
        <f>IF(J48=1,'Equivalencia BH-BMPT'!$D$2,IF(J48=2,'Equivalencia BH-BMPT'!$D$3,IF(J48=3,'Equivalencia BH-BMPT'!$D$4,IF(J48=4,'Equivalencia BH-BMPT'!$D$5,IF(J48=5,'Equivalencia BH-BMPT'!$D$6,IF(J48=6,'Equivalencia BH-BMPT'!$D$7,IF(J48=7,'Equivalencia BH-BMPT'!$D$8,IF(J48=8,'Equivalencia BH-BMPT'!$D$9,IF(J48=9,'Equivalencia BH-BMPT'!$D$10,IF(J48=10,'Equivalencia BH-BMPT'!$D$11,IF(J48=11,'Equivalencia BH-BMPT'!$D$12,IF(J48=12,'Equivalencia BH-BMPT'!$D$13,IF(J48=13,'Equivalencia BH-BMPT'!$D$14,IF(J48=14,'Equivalencia BH-BMPT'!$D$15,IF(J48=15,'Equivalencia BH-BMPT'!$D$16,IF(J48=16,'Equivalencia BH-BMPT'!$D$17,IF(J48=17,'Equivalencia BH-BMPT'!$D$18,IF(J48=18,'Equivalencia BH-BMPT'!$D$19,IF(J48=19,'Equivalencia BH-BMPT'!$D$20,IF(J48=20,'Equivalencia BH-BMPT'!$D$21,IF(J48=21,'Equivalencia BH-BMPT'!$D$22,IF(J48=22,'Equivalencia BH-BMPT'!$D$23,IF(J48=23,'Equivalencia BH-BMPT'!#REF!,IF(J48=24,'Equivalencia BH-BMPT'!$D$25,IF(J48=25,'Equivalencia BH-BMPT'!$D$26,IF(J48=26,'Equivalencia BH-BMPT'!$D$27,IF(J48=27,'Equivalencia BH-BMPT'!$D$28,IF(J48=28,'Equivalencia BH-BMPT'!$D$29,IF(J48=29,'Equivalencia BH-BMPT'!$D$30,IF(J48=30,'Equivalencia BH-BMPT'!$D$31,IF(J48=31,'Equivalencia BH-BMPT'!$D$32,IF(J48=32,'Equivalencia BH-BMPT'!$D$33,IF(J48=33,'Equivalencia BH-BMPT'!$D$34,IF(J48=34,'Equivalencia BH-BMPT'!$D$35,IF(J48=35,'Equivalencia BH-BMPT'!$D$36,IF(J48=36,'Equivalencia BH-BMPT'!$D$37,IF(J48=37,'Equivalencia BH-BMPT'!$D$38,IF(J48=38,'Equivalencia BH-BMPT'!#REF!,IF(J48=39,'Equivalencia BH-BMPT'!$D$40,IF(J48=40,'Equivalencia BH-BMPT'!$D$41,IF(J48=41,'Equivalencia BH-BMPT'!$D$42,IF(J48=42,'Equivalencia BH-BMPT'!$D$43,IF(J48=43,'Equivalencia BH-BMPT'!$D$44,IF(J48=44,'Equivalencia BH-BMPT'!$D$45,IF(J48=45,'Equivalencia BH-BMPT'!$D$46,"No ha seleccionado un número de programa")))))))))))))))))))))))))))))))))))))))))))))</f>
        <v>Gobernanza e influencia local, regional e internacional</v>
      </c>
      <c r="L48" s="79" t="s">
        <v>642</v>
      </c>
      <c r="M48" s="113">
        <v>1121297814</v>
      </c>
      <c r="N48" s="97" t="s">
        <v>686</v>
      </c>
      <c r="O48" s="110">
        <v>69300000</v>
      </c>
      <c r="P48" s="66"/>
      <c r="Q48" s="67"/>
      <c r="R48" s="110">
        <v>2</v>
      </c>
      <c r="S48" s="100">
        <v>34650000</v>
      </c>
      <c r="T48" s="100">
        <f t="shared" si="4"/>
        <v>103950000</v>
      </c>
      <c r="U48" s="100">
        <v>82903333</v>
      </c>
      <c r="V48" s="106">
        <v>43116</v>
      </c>
      <c r="W48" s="105">
        <v>43117</v>
      </c>
      <c r="X48" s="105">
        <v>43524</v>
      </c>
      <c r="Y48" s="86">
        <v>270</v>
      </c>
      <c r="Z48" s="86">
        <v>135</v>
      </c>
      <c r="AA48" s="68"/>
      <c r="AB48" s="62"/>
      <c r="AC48" s="62" t="s">
        <v>791</v>
      </c>
      <c r="AD48" s="62"/>
      <c r="AE48" s="62"/>
      <c r="AF48" s="69">
        <f t="shared" si="1"/>
        <v>0.79753086099086101</v>
      </c>
      <c r="AG48" s="27"/>
      <c r="AH48" s="27" t="b">
        <f t="shared" si="2"/>
        <v>0</v>
      </c>
    </row>
    <row r="49" spans="1:34" ht="44.25" customHeight="1" x14ac:dyDescent="0.25">
      <c r="A49" s="86">
        <v>37</v>
      </c>
      <c r="B49" s="86">
        <v>2018</v>
      </c>
      <c r="C49" s="87" t="s">
        <v>307</v>
      </c>
      <c r="D49" s="74">
        <v>5</v>
      </c>
      <c r="E49" s="87" t="str">
        <f>IF(D49=1,'Tipo '!$B$2,IF(D49=2,'Tipo '!$B$3,IF(D49=3,'Tipo '!$B$4,IF(D49=4,'Tipo '!$B$5,IF(D49=5,'Tipo '!$B$6,IF(D49=6,'Tipo '!$B$7,IF(D49=7,'Tipo '!$B$8,IF(D49=8,'Tipo '!$B$9,IF(D49=9,'Tipo '!$B$10,IF(D49=10,'Tipo '!$B$11,IF(D49=11,'Tipo '!$B$12,IF(D49=12,'Tipo '!$B$13,IF(D49=13,'Tipo '!$B$14,IF(D49=14,'Tipo '!$B$15,IF(D49=15,'Tipo '!$B$16,IF(D49=16,'Tipo '!$B$17,IF(D49=17,'Tipo '!$B$18,IF(D49=18,'Tipo '!$B$19,IF(D49=19,'Tipo '!$B$20,IF(D49=20,'Tipo '!$B$21,"No ha seleccionado un tipo de contrato válido"))))))))))))))))))))</f>
        <v>CONTRATOS DE PRESTACIÓN DE SERVICIOS PROFESIONALES Y DE APOYO A LA GESTIÓN</v>
      </c>
      <c r="F49" s="112" t="s">
        <v>107</v>
      </c>
      <c r="G49" s="63" t="s">
        <v>116</v>
      </c>
      <c r="H49" s="64" t="s">
        <v>458</v>
      </c>
      <c r="I49" s="83" t="s">
        <v>163</v>
      </c>
      <c r="J49" s="84">
        <v>45</v>
      </c>
      <c r="K49" s="65" t="str">
        <f>IF(J49=1,'Equivalencia BH-BMPT'!$D$2,IF(J49=2,'Equivalencia BH-BMPT'!$D$3,IF(J49=3,'Equivalencia BH-BMPT'!$D$4,IF(J49=4,'Equivalencia BH-BMPT'!$D$5,IF(J49=5,'Equivalencia BH-BMPT'!$D$6,IF(J49=6,'Equivalencia BH-BMPT'!$D$7,IF(J49=7,'Equivalencia BH-BMPT'!$D$8,IF(J49=8,'Equivalencia BH-BMPT'!$D$9,IF(J49=9,'Equivalencia BH-BMPT'!$D$10,IF(J49=10,'Equivalencia BH-BMPT'!$D$11,IF(J49=11,'Equivalencia BH-BMPT'!$D$12,IF(J49=12,'Equivalencia BH-BMPT'!$D$13,IF(J49=13,'Equivalencia BH-BMPT'!$D$14,IF(J49=14,'Equivalencia BH-BMPT'!$D$15,IF(J49=15,'Equivalencia BH-BMPT'!$D$16,IF(J49=16,'Equivalencia BH-BMPT'!$D$17,IF(J49=17,'Equivalencia BH-BMPT'!$D$18,IF(J49=18,'Equivalencia BH-BMPT'!$D$19,IF(J49=19,'Equivalencia BH-BMPT'!$D$20,IF(J49=20,'Equivalencia BH-BMPT'!$D$21,IF(J49=21,'Equivalencia BH-BMPT'!$D$22,IF(J49=22,'Equivalencia BH-BMPT'!$D$23,IF(J49=23,'Equivalencia BH-BMPT'!#REF!,IF(J49=24,'Equivalencia BH-BMPT'!$D$25,IF(J49=25,'Equivalencia BH-BMPT'!$D$26,IF(J49=26,'Equivalencia BH-BMPT'!$D$27,IF(J49=27,'Equivalencia BH-BMPT'!$D$28,IF(J49=28,'Equivalencia BH-BMPT'!$D$29,IF(J49=29,'Equivalencia BH-BMPT'!$D$30,IF(J49=30,'Equivalencia BH-BMPT'!$D$31,IF(J49=31,'Equivalencia BH-BMPT'!$D$32,IF(J49=32,'Equivalencia BH-BMPT'!$D$33,IF(J49=33,'Equivalencia BH-BMPT'!$D$34,IF(J49=34,'Equivalencia BH-BMPT'!$D$35,IF(J49=35,'Equivalencia BH-BMPT'!$D$36,IF(J49=36,'Equivalencia BH-BMPT'!$D$37,IF(J49=37,'Equivalencia BH-BMPT'!$D$38,IF(J49=38,'Equivalencia BH-BMPT'!#REF!,IF(J49=39,'Equivalencia BH-BMPT'!$D$40,IF(J49=40,'Equivalencia BH-BMPT'!$D$41,IF(J49=41,'Equivalencia BH-BMPT'!$D$42,IF(J49=42,'Equivalencia BH-BMPT'!$D$43,IF(J49=43,'Equivalencia BH-BMPT'!$D$44,IF(J49=44,'Equivalencia BH-BMPT'!$D$45,IF(J49=45,'Equivalencia BH-BMPT'!$D$46,"No ha seleccionado un número de programa")))))))))))))))))))))))))))))))))))))))))))))</f>
        <v>Gobernanza e influencia local, regional e internacional</v>
      </c>
      <c r="L49" s="79" t="s">
        <v>642</v>
      </c>
      <c r="M49" s="113">
        <v>91361451</v>
      </c>
      <c r="N49" s="97" t="s">
        <v>687</v>
      </c>
      <c r="O49" s="110">
        <v>20250000</v>
      </c>
      <c r="P49" s="66"/>
      <c r="Q49" s="67"/>
      <c r="R49" s="110">
        <v>2</v>
      </c>
      <c r="S49" s="100">
        <v>9600000</v>
      </c>
      <c r="T49" s="100">
        <f t="shared" si="4"/>
        <v>29850000</v>
      </c>
      <c r="U49" s="100">
        <v>24075000</v>
      </c>
      <c r="V49" s="106">
        <v>43118</v>
      </c>
      <c r="W49" s="105">
        <v>43119</v>
      </c>
      <c r="X49" s="105">
        <v>43519</v>
      </c>
      <c r="Y49" s="86">
        <v>270</v>
      </c>
      <c r="Z49" s="86">
        <v>128</v>
      </c>
      <c r="AA49" s="68"/>
      <c r="AB49" s="62"/>
      <c r="AC49" s="62" t="s">
        <v>791</v>
      </c>
      <c r="AD49" s="62"/>
      <c r="AE49" s="62"/>
      <c r="AF49" s="69">
        <f t="shared" si="1"/>
        <v>0.80653266331658291</v>
      </c>
      <c r="AG49" s="27"/>
      <c r="AH49" s="27" t="b">
        <f t="shared" si="2"/>
        <v>0</v>
      </c>
    </row>
    <row r="50" spans="1:34" ht="44.25" customHeight="1" x14ac:dyDescent="0.25">
      <c r="A50" s="111">
        <v>37</v>
      </c>
      <c r="B50" s="111">
        <v>2018</v>
      </c>
      <c r="C50" s="87"/>
      <c r="D50" s="86">
        <v>15</v>
      </c>
      <c r="E50" s="87" t="str">
        <f>IF(D50=1,'Tipo '!$B$2,IF(D50=2,'Tipo '!$B$3,IF(D50=3,'Tipo '!$B$4,IF(D50=4,'Tipo '!$B$5,IF(D50=5,'Tipo '!$B$6,IF(D50=6,'Tipo '!$B$7,IF(D50=7,'Tipo '!$B$8,IF(D50=8,'Tipo '!$B$9,IF(D50=9,'Tipo '!$B$10,IF(D50=10,'Tipo '!$B$11,IF(D50=11,'Tipo '!$B$12,IF(D50=12,'Tipo '!$B$13,IF(D50=13,'Tipo '!$B$14,IF(D50=14,'Tipo '!$B$15,IF(D50=15,'Tipo '!$B$16,IF(D50=16,'Tipo '!$B$17,IF(D50=17,'Tipo '!$B$18,IF(D50=18,'Tipo '!$B$19,IF(D50=19,'Tipo '!$B$20,IF(D50=20,'Tipo '!$B$21,"No ha seleccionado un tipo de contrato válido"))))))))))))))))))))</f>
        <v>CONVENIOS DE COOPERACION</v>
      </c>
      <c r="F50" s="63" t="s">
        <v>107</v>
      </c>
      <c r="G50" s="63" t="s">
        <v>116</v>
      </c>
      <c r="H50" s="64" t="s">
        <v>795</v>
      </c>
      <c r="I50" s="83" t="s">
        <v>163</v>
      </c>
      <c r="J50" s="84">
        <v>3</v>
      </c>
      <c r="K50" s="65" t="str">
        <f>IF(J50=1,'Equivalencia BH-BMPT'!$D$2,IF(J50=2,'Equivalencia BH-BMPT'!$D$3,IF(J50=3,'Equivalencia BH-BMPT'!$D$4,IF(J50=4,'Equivalencia BH-BMPT'!$D$5,IF(J50=5,'Equivalencia BH-BMPT'!$D$6,IF(J50=6,'Equivalencia BH-BMPT'!$D$7,IF(J50=7,'Equivalencia BH-BMPT'!$D$8,IF(J50=8,'Equivalencia BH-BMPT'!$D$9,IF(J50=9,'Equivalencia BH-BMPT'!$D$10,IF(J50=10,'Equivalencia BH-BMPT'!$D$11,IF(J50=11,'Equivalencia BH-BMPT'!$D$12,IF(J50=12,'Equivalencia BH-BMPT'!$D$13,IF(J50=13,'Equivalencia BH-BMPT'!$D$14,IF(J50=14,'Equivalencia BH-BMPT'!$D$15,IF(J50=15,'Equivalencia BH-BMPT'!$D$16,IF(J50=16,'Equivalencia BH-BMPT'!$D$17,IF(J50=17,'Equivalencia BH-BMPT'!$D$18,IF(J50=18,'Equivalencia BH-BMPT'!$D$19,IF(J50=19,'Equivalencia BH-BMPT'!$D$20,IF(J50=20,'Equivalencia BH-BMPT'!$D$21,IF(J50=21,'Equivalencia BH-BMPT'!$D$22,IF(J50=22,'Equivalencia BH-BMPT'!$D$23,IF(J50=23,'Equivalencia BH-BMPT'!#REF!,IF(J50=24,'Equivalencia BH-BMPT'!$D$25,IF(J50=25,'Equivalencia BH-BMPT'!$D$26,IF(J50=26,'Equivalencia BH-BMPT'!$D$27,IF(J50=27,'Equivalencia BH-BMPT'!$D$28,IF(J50=28,'Equivalencia BH-BMPT'!$D$29,IF(J50=29,'Equivalencia BH-BMPT'!$D$30,IF(J50=30,'Equivalencia BH-BMPT'!$D$31,IF(J50=31,'Equivalencia BH-BMPT'!$D$32,IF(J50=32,'Equivalencia BH-BMPT'!$D$33,IF(J50=33,'Equivalencia BH-BMPT'!$D$34,IF(J50=34,'Equivalencia BH-BMPT'!$D$35,IF(J50=35,'Equivalencia BH-BMPT'!$D$36,IF(J50=36,'Equivalencia BH-BMPT'!$D$37,IF(J50=37,'Equivalencia BH-BMPT'!$D$38,IF(J50=38,'Equivalencia BH-BMPT'!#REF!,IF(J50=39,'Equivalencia BH-BMPT'!$D$40,IF(J50=40,'Equivalencia BH-BMPT'!$D$41,IF(J50=41,'Equivalencia BH-BMPT'!$D$42,IF(J50=42,'Equivalencia BH-BMPT'!$D$43,IF(J50=43,'Equivalencia BH-BMPT'!$D$44,IF(J50=44,'Equivalencia BH-BMPT'!$D$45,IF(J50=45,'Equivalencia BH-BMPT'!$D$46,"No ha seleccionado un número de programa")))))))))))))))))))))))))))))))))))))))))))))</f>
        <v>Igualdad y autonomía para una Bogotá incluyente</v>
      </c>
      <c r="L50" s="79" t="s">
        <v>642</v>
      </c>
      <c r="M50" s="113">
        <v>860066942</v>
      </c>
      <c r="N50" s="97" t="s">
        <v>688</v>
      </c>
      <c r="O50" s="110">
        <v>39000000</v>
      </c>
      <c r="P50" s="66"/>
      <c r="Q50" s="67"/>
      <c r="R50" s="100"/>
      <c r="S50" s="100"/>
      <c r="T50" s="100">
        <f t="shared" si="4"/>
        <v>39000000</v>
      </c>
      <c r="U50" s="100">
        <v>26740760</v>
      </c>
      <c r="V50" s="106">
        <v>43185</v>
      </c>
      <c r="W50" s="106">
        <v>43185</v>
      </c>
      <c r="X50" s="105"/>
      <c r="Y50" s="86">
        <v>365</v>
      </c>
      <c r="Z50" s="86">
        <v>0</v>
      </c>
      <c r="AA50" s="68"/>
      <c r="AB50" s="62"/>
      <c r="AC50" s="62" t="s">
        <v>791</v>
      </c>
      <c r="AD50" s="62"/>
      <c r="AE50" s="62"/>
      <c r="AF50" s="69">
        <f t="shared" si="1"/>
        <v>0.68566051282051277</v>
      </c>
      <c r="AG50" s="27"/>
      <c r="AH50" s="27" t="b">
        <f t="shared" si="2"/>
        <v>0</v>
      </c>
    </row>
    <row r="51" spans="1:34" ht="44.25" customHeight="1" x14ac:dyDescent="0.25">
      <c r="A51" s="86">
        <v>38</v>
      </c>
      <c r="B51" s="86">
        <v>2018</v>
      </c>
      <c r="C51" s="87" t="s">
        <v>307</v>
      </c>
      <c r="D51" s="86">
        <v>5</v>
      </c>
      <c r="E51" s="87" t="str">
        <f>IF(D51=1,'Tipo '!$B$2,IF(D51=2,'Tipo '!$B$3,IF(D51=3,'Tipo '!$B$4,IF(D51=4,'Tipo '!$B$5,IF(D51=5,'Tipo '!$B$6,IF(D51=6,'Tipo '!$B$7,IF(D51=7,'Tipo '!$B$8,IF(D51=8,'Tipo '!$B$9,IF(D51=9,'Tipo '!$B$10,IF(D51=10,'Tipo '!$B$11,IF(D51=11,'Tipo '!$B$12,IF(D51=12,'Tipo '!$B$13,IF(D51=13,'Tipo '!$B$14,IF(D51=14,'Tipo '!$B$15,IF(D51=15,'Tipo '!$B$16,IF(D51=16,'Tipo '!$B$17,IF(D51=17,'Tipo '!$B$18,IF(D51=18,'Tipo '!$B$19,IF(D51=19,'Tipo '!$B$20,IF(D51=20,'Tipo '!$B$21,"No ha seleccionado un tipo de contrato válido"))))))))))))))))))))</f>
        <v>CONTRATOS DE PRESTACIÓN DE SERVICIOS PROFESIONALES Y DE APOYO A LA GESTIÓN</v>
      </c>
      <c r="F51" s="112" t="s">
        <v>107</v>
      </c>
      <c r="G51" s="63" t="s">
        <v>116</v>
      </c>
      <c r="H51" s="64" t="s">
        <v>458</v>
      </c>
      <c r="I51" s="83" t="s">
        <v>163</v>
      </c>
      <c r="J51" s="84">
        <v>45</v>
      </c>
      <c r="K51" s="65" t="str">
        <f>IF(J51=1,'Equivalencia BH-BMPT'!$D$2,IF(J51=2,'Equivalencia BH-BMPT'!$D$3,IF(J51=3,'Equivalencia BH-BMPT'!$D$4,IF(J51=4,'Equivalencia BH-BMPT'!$D$5,IF(J51=5,'Equivalencia BH-BMPT'!$D$6,IF(J51=6,'Equivalencia BH-BMPT'!$D$7,IF(J51=7,'Equivalencia BH-BMPT'!$D$8,IF(J51=8,'Equivalencia BH-BMPT'!$D$9,IF(J51=9,'Equivalencia BH-BMPT'!$D$10,IF(J51=10,'Equivalencia BH-BMPT'!$D$11,IF(J51=11,'Equivalencia BH-BMPT'!$D$12,IF(J51=12,'Equivalencia BH-BMPT'!$D$13,IF(J51=13,'Equivalencia BH-BMPT'!$D$14,IF(J51=14,'Equivalencia BH-BMPT'!$D$15,IF(J51=15,'Equivalencia BH-BMPT'!$D$16,IF(J51=16,'Equivalencia BH-BMPT'!$D$17,IF(J51=17,'Equivalencia BH-BMPT'!$D$18,IF(J51=18,'Equivalencia BH-BMPT'!$D$19,IF(J51=19,'Equivalencia BH-BMPT'!$D$20,IF(J51=20,'Equivalencia BH-BMPT'!$D$21,IF(J51=21,'Equivalencia BH-BMPT'!$D$22,IF(J51=22,'Equivalencia BH-BMPT'!$D$23,IF(J51=23,'Equivalencia BH-BMPT'!#REF!,IF(J51=24,'Equivalencia BH-BMPT'!$D$25,IF(J51=25,'Equivalencia BH-BMPT'!$D$26,IF(J51=26,'Equivalencia BH-BMPT'!$D$27,IF(J51=27,'Equivalencia BH-BMPT'!$D$28,IF(J51=28,'Equivalencia BH-BMPT'!$D$29,IF(J51=29,'Equivalencia BH-BMPT'!$D$30,IF(J51=30,'Equivalencia BH-BMPT'!$D$31,IF(J51=31,'Equivalencia BH-BMPT'!$D$32,IF(J51=32,'Equivalencia BH-BMPT'!$D$33,IF(J51=33,'Equivalencia BH-BMPT'!$D$34,IF(J51=34,'Equivalencia BH-BMPT'!$D$35,IF(J51=35,'Equivalencia BH-BMPT'!$D$36,IF(J51=36,'Equivalencia BH-BMPT'!$D$37,IF(J51=37,'Equivalencia BH-BMPT'!$D$38,IF(J51=38,'Equivalencia BH-BMPT'!#REF!,IF(J51=39,'Equivalencia BH-BMPT'!$D$40,IF(J51=40,'Equivalencia BH-BMPT'!$D$41,IF(J51=41,'Equivalencia BH-BMPT'!$D$42,IF(J51=42,'Equivalencia BH-BMPT'!$D$43,IF(J51=43,'Equivalencia BH-BMPT'!$D$44,IF(J51=44,'Equivalencia BH-BMPT'!$D$45,IF(J51=45,'Equivalencia BH-BMPT'!$D$46,"No ha seleccionado un número de programa")))))))))))))))))))))))))))))))))))))))))))))</f>
        <v>Gobernanza e influencia local, regional e internacional</v>
      </c>
      <c r="L51" s="79" t="s">
        <v>642</v>
      </c>
      <c r="M51" s="113">
        <v>80231510</v>
      </c>
      <c r="N51" s="97" t="s">
        <v>689</v>
      </c>
      <c r="O51" s="110">
        <v>19800000</v>
      </c>
      <c r="P51" s="66"/>
      <c r="Q51" s="67"/>
      <c r="R51" s="110">
        <v>1</v>
      </c>
      <c r="S51" s="100">
        <v>6453304</v>
      </c>
      <c r="T51" s="100">
        <f t="shared" si="4"/>
        <v>26253304</v>
      </c>
      <c r="U51" s="100">
        <v>23540000</v>
      </c>
      <c r="V51" s="106">
        <v>43118</v>
      </c>
      <c r="W51" s="105">
        <v>43119</v>
      </c>
      <c r="X51" s="105">
        <v>43480</v>
      </c>
      <c r="Y51" s="86">
        <v>270</v>
      </c>
      <c r="Z51" s="86">
        <v>88</v>
      </c>
      <c r="AA51" s="68"/>
      <c r="AB51" s="62"/>
      <c r="AC51" s="62" t="s">
        <v>791</v>
      </c>
      <c r="AD51" s="62"/>
      <c r="AE51" s="62"/>
      <c r="AF51" s="69">
        <f t="shared" si="1"/>
        <v>0.89664904653524757</v>
      </c>
      <c r="AG51" s="27"/>
      <c r="AH51" s="27" t="b">
        <f t="shared" si="2"/>
        <v>0</v>
      </c>
    </row>
    <row r="52" spans="1:34" ht="44.25" customHeight="1" x14ac:dyDescent="0.25">
      <c r="A52" s="111">
        <v>38</v>
      </c>
      <c r="B52" s="111">
        <v>2018</v>
      </c>
      <c r="C52" s="87"/>
      <c r="D52" s="86">
        <v>15</v>
      </c>
      <c r="E52" s="87" t="str">
        <f>IF(D52=1,'Tipo '!$B$2,IF(D52=2,'Tipo '!$B$3,IF(D52=3,'Tipo '!$B$4,IF(D52=4,'Tipo '!$B$5,IF(D52=5,'Tipo '!$B$6,IF(D52=6,'Tipo '!$B$7,IF(D52=7,'Tipo '!$B$8,IF(D52=8,'Tipo '!$B$9,IF(D52=9,'Tipo '!$B$10,IF(D52=10,'Tipo '!$B$11,IF(D52=11,'Tipo '!$B$12,IF(D52=12,'Tipo '!$B$13,IF(D52=13,'Tipo '!$B$14,IF(D52=14,'Tipo '!$B$15,IF(D52=15,'Tipo '!$B$16,IF(D52=16,'Tipo '!$B$17,IF(D52=17,'Tipo '!$B$18,IF(D52=18,'Tipo '!$B$19,IF(D52=19,'Tipo '!$B$20,IF(D52=20,'Tipo '!$B$21,"No ha seleccionado un tipo de contrato válido"))))))))))))))))))))</f>
        <v>CONVENIOS DE COOPERACION</v>
      </c>
      <c r="F52" s="63" t="s">
        <v>107</v>
      </c>
      <c r="G52" s="63" t="s">
        <v>116</v>
      </c>
      <c r="H52" s="64" t="s">
        <v>796</v>
      </c>
      <c r="I52" s="83" t="s">
        <v>163</v>
      </c>
      <c r="J52" s="84">
        <v>3</v>
      </c>
      <c r="K52" s="65" t="str">
        <f>IF(J52=1,'Equivalencia BH-BMPT'!$D$2,IF(J52=2,'Equivalencia BH-BMPT'!$D$3,IF(J52=3,'Equivalencia BH-BMPT'!$D$4,IF(J52=4,'Equivalencia BH-BMPT'!$D$5,IF(J52=5,'Equivalencia BH-BMPT'!$D$6,IF(J52=6,'Equivalencia BH-BMPT'!$D$7,IF(J52=7,'Equivalencia BH-BMPT'!$D$8,IF(J52=8,'Equivalencia BH-BMPT'!$D$9,IF(J52=9,'Equivalencia BH-BMPT'!$D$10,IF(J52=10,'Equivalencia BH-BMPT'!$D$11,IF(J52=11,'Equivalencia BH-BMPT'!$D$12,IF(J52=12,'Equivalencia BH-BMPT'!$D$13,IF(J52=13,'Equivalencia BH-BMPT'!$D$14,IF(J52=14,'Equivalencia BH-BMPT'!$D$15,IF(J52=15,'Equivalencia BH-BMPT'!$D$16,IF(J52=16,'Equivalencia BH-BMPT'!$D$17,IF(J52=17,'Equivalencia BH-BMPT'!$D$18,IF(J52=18,'Equivalencia BH-BMPT'!$D$19,IF(J52=19,'Equivalencia BH-BMPT'!$D$20,IF(J52=20,'Equivalencia BH-BMPT'!$D$21,IF(J52=21,'Equivalencia BH-BMPT'!$D$22,IF(J52=22,'Equivalencia BH-BMPT'!$D$23,IF(J52=23,'Equivalencia BH-BMPT'!#REF!,IF(J52=24,'Equivalencia BH-BMPT'!$D$25,IF(J52=25,'Equivalencia BH-BMPT'!$D$26,IF(J52=26,'Equivalencia BH-BMPT'!$D$27,IF(J52=27,'Equivalencia BH-BMPT'!$D$28,IF(J52=28,'Equivalencia BH-BMPT'!$D$29,IF(J52=29,'Equivalencia BH-BMPT'!$D$30,IF(J52=30,'Equivalencia BH-BMPT'!$D$31,IF(J52=31,'Equivalencia BH-BMPT'!$D$32,IF(J52=32,'Equivalencia BH-BMPT'!$D$33,IF(J52=33,'Equivalencia BH-BMPT'!$D$34,IF(J52=34,'Equivalencia BH-BMPT'!$D$35,IF(J52=35,'Equivalencia BH-BMPT'!$D$36,IF(J52=36,'Equivalencia BH-BMPT'!$D$37,IF(J52=37,'Equivalencia BH-BMPT'!$D$38,IF(J52=38,'Equivalencia BH-BMPT'!#REF!,IF(J52=39,'Equivalencia BH-BMPT'!$D$40,IF(J52=40,'Equivalencia BH-BMPT'!$D$41,IF(J52=41,'Equivalencia BH-BMPT'!$D$42,IF(J52=42,'Equivalencia BH-BMPT'!$D$43,IF(J52=43,'Equivalencia BH-BMPT'!$D$44,IF(J52=44,'Equivalencia BH-BMPT'!$D$45,IF(J52=45,'Equivalencia BH-BMPT'!$D$46,"No ha seleccionado un número de programa")))))))))))))))))))))))))))))))))))))))))))))</f>
        <v>Igualdad y autonomía para una Bogotá incluyente</v>
      </c>
      <c r="L52" s="79" t="s">
        <v>642</v>
      </c>
      <c r="M52" s="113">
        <v>860066942</v>
      </c>
      <c r="N52" s="97" t="s">
        <v>688</v>
      </c>
      <c r="O52" s="110">
        <v>3000000000</v>
      </c>
      <c r="P52" s="66"/>
      <c r="Q52" s="67"/>
      <c r="R52" s="100"/>
      <c r="S52" s="100"/>
      <c r="T52" s="100">
        <f t="shared" si="4"/>
        <v>3000000000</v>
      </c>
      <c r="U52" s="100">
        <v>2699160000</v>
      </c>
      <c r="V52" s="106">
        <v>43185</v>
      </c>
      <c r="W52" s="106">
        <v>43185</v>
      </c>
      <c r="X52" s="105"/>
      <c r="Y52" s="86">
        <v>365</v>
      </c>
      <c r="Z52" s="86">
        <v>0</v>
      </c>
      <c r="AA52" s="68"/>
      <c r="AB52" s="62"/>
      <c r="AC52" s="62" t="s">
        <v>791</v>
      </c>
      <c r="AD52" s="62"/>
      <c r="AE52" s="62"/>
      <c r="AF52" s="69">
        <f t="shared" si="1"/>
        <v>0.89971999999999996</v>
      </c>
      <c r="AG52" s="27"/>
      <c r="AH52" s="27" t="b">
        <f t="shared" si="2"/>
        <v>0</v>
      </c>
    </row>
    <row r="53" spans="1:34" ht="44.25" customHeight="1" x14ac:dyDescent="0.25">
      <c r="A53" s="86">
        <v>39</v>
      </c>
      <c r="B53" s="86">
        <v>2018</v>
      </c>
      <c r="C53" s="87" t="s">
        <v>308</v>
      </c>
      <c r="D53" s="74">
        <v>5</v>
      </c>
      <c r="E53" s="87" t="str">
        <f>IF(D53=1,'Tipo '!$B$2,IF(D53=2,'Tipo '!$B$3,IF(D53=3,'Tipo '!$B$4,IF(D53=4,'Tipo '!$B$5,IF(D53=5,'Tipo '!$B$6,IF(D53=6,'Tipo '!$B$7,IF(D53=7,'Tipo '!$B$8,IF(D53=8,'Tipo '!$B$9,IF(D53=9,'Tipo '!$B$10,IF(D53=10,'Tipo '!$B$11,IF(D53=11,'Tipo '!$B$12,IF(D53=12,'Tipo '!$B$13,IF(D53=13,'Tipo '!$B$14,IF(D53=14,'Tipo '!$B$15,IF(D53=15,'Tipo '!$B$16,IF(D53=16,'Tipo '!$B$17,IF(D53=17,'Tipo '!$B$18,IF(D53=18,'Tipo '!$B$19,IF(D53=19,'Tipo '!$B$20,IF(D53=20,'Tipo '!$B$21,"No ha seleccionado un tipo de contrato válido"))))))))))))))))))))</f>
        <v>CONTRATOS DE PRESTACIÓN DE SERVICIOS PROFESIONALES Y DE APOYO A LA GESTIÓN</v>
      </c>
      <c r="F53" s="112" t="s">
        <v>107</v>
      </c>
      <c r="G53" s="63" t="s">
        <v>116</v>
      </c>
      <c r="H53" s="64" t="s">
        <v>459</v>
      </c>
      <c r="I53" s="83" t="s">
        <v>163</v>
      </c>
      <c r="J53" s="84">
        <v>45</v>
      </c>
      <c r="K53" s="65" t="str">
        <f>IF(J53=1,'Equivalencia BH-BMPT'!$D$2,IF(J53=2,'Equivalencia BH-BMPT'!$D$3,IF(J53=3,'Equivalencia BH-BMPT'!$D$4,IF(J53=4,'Equivalencia BH-BMPT'!$D$5,IF(J53=5,'Equivalencia BH-BMPT'!$D$6,IF(J53=6,'Equivalencia BH-BMPT'!$D$7,IF(J53=7,'Equivalencia BH-BMPT'!$D$8,IF(J53=8,'Equivalencia BH-BMPT'!$D$9,IF(J53=9,'Equivalencia BH-BMPT'!$D$10,IF(J53=10,'Equivalencia BH-BMPT'!$D$11,IF(J53=11,'Equivalencia BH-BMPT'!$D$12,IF(J53=12,'Equivalencia BH-BMPT'!$D$13,IF(J53=13,'Equivalencia BH-BMPT'!$D$14,IF(J53=14,'Equivalencia BH-BMPT'!$D$15,IF(J53=15,'Equivalencia BH-BMPT'!$D$16,IF(J53=16,'Equivalencia BH-BMPT'!$D$17,IF(J53=17,'Equivalencia BH-BMPT'!$D$18,IF(J53=18,'Equivalencia BH-BMPT'!$D$19,IF(J53=19,'Equivalencia BH-BMPT'!$D$20,IF(J53=20,'Equivalencia BH-BMPT'!$D$21,IF(J53=21,'Equivalencia BH-BMPT'!$D$22,IF(J53=22,'Equivalencia BH-BMPT'!$D$23,IF(J53=23,'Equivalencia BH-BMPT'!#REF!,IF(J53=24,'Equivalencia BH-BMPT'!$D$25,IF(J53=25,'Equivalencia BH-BMPT'!$D$26,IF(J53=26,'Equivalencia BH-BMPT'!$D$27,IF(J53=27,'Equivalencia BH-BMPT'!$D$28,IF(J53=28,'Equivalencia BH-BMPT'!$D$29,IF(J53=29,'Equivalencia BH-BMPT'!$D$30,IF(J53=30,'Equivalencia BH-BMPT'!$D$31,IF(J53=31,'Equivalencia BH-BMPT'!$D$32,IF(J53=32,'Equivalencia BH-BMPT'!$D$33,IF(J53=33,'Equivalencia BH-BMPT'!$D$34,IF(J53=34,'Equivalencia BH-BMPT'!$D$35,IF(J53=35,'Equivalencia BH-BMPT'!$D$36,IF(J53=36,'Equivalencia BH-BMPT'!$D$37,IF(J53=37,'Equivalencia BH-BMPT'!$D$38,IF(J53=38,'Equivalencia BH-BMPT'!#REF!,IF(J53=39,'Equivalencia BH-BMPT'!$D$40,IF(J53=40,'Equivalencia BH-BMPT'!$D$41,IF(J53=41,'Equivalencia BH-BMPT'!$D$42,IF(J53=42,'Equivalencia BH-BMPT'!$D$43,IF(J53=43,'Equivalencia BH-BMPT'!$D$44,IF(J53=44,'Equivalencia BH-BMPT'!$D$45,IF(J53=45,'Equivalencia BH-BMPT'!$D$46,"No ha seleccionado un número de programa")))))))))))))))))))))))))))))))))))))))))))))</f>
        <v>Gobernanza e influencia local, regional e internacional</v>
      </c>
      <c r="L53" s="79" t="s">
        <v>642</v>
      </c>
      <c r="M53" s="113">
        <v>79750912</v>
      </c>
      <c r="N53" s="97" t="s">
        <v>690</v>
      </c>
      <c r="O53" s="110">
        <v>20250000</v>
      </c>
      <c r="P53" s="66"/>
      <c r="Q53" s="67"/>
      <c r="R53" s="110">
        <v>2</v>
      </c>
      <c r="S53" s="100">
        <v>9600000</v>
      </c>
      <c r="T53" s="100">
        <f t="shared" si="4"/>
        <v>29850000</v>
      </c>
      <c r="U53" s="100">
        <v>24075000</v>
      </c>
      <c r="V53" s="106">
        <v>43118</v>
      </c>
      <c r="W53" s="105">
        <v>43119</v>
      </c>
      <c r="X53" s="105">
        <v>43519</v>
      </c>
      <c r="Y53" s="86">
        <v>270</v>
      </c>
      <c r="Z53" s="86">
        <v>128</v>
      </c>
      <c r="AA53" s="68"/>
      <c r="AB53" s="62"/>
      <c r="AC53" s="62" t="s">
        <v>791</v>
      </c>
      <c r="AD53" s="62"/>
      <c r="AE53" s="62"/>
      <c r="AF53" s="69">
        <f t="shared" si="1"/>
        <v>0.80653266331658291</v>
      </c>
      <c r="AG53" s="27"/>
      <c r="AH53" s="27" t="b">
        <f t="shared" si="2"/>
        <v>0</v>
      </c>
    </row>
    <row r="54" spans="1:34" ht="44.25" customHeight="1" x14ac:dyDescent="0.25">
      <c r="A54" s="86">
        <v>40</v>
      </c>
      <c r="B54" s="86">
        <v>2018</v>
      </c>
      <c r="C54" s="87" t="s">
        <v>309</v>
      </c>
      <c r="D54" s="74">
        <v>5</v>
      </c>
      <c r="E54" s="87" t="str">
        <f>IF(D54=1,'Tipo '!$B$2,IF(D54=2,'Tipo '!$B$3,IF(D54=3,'Tipo '!$B$4,IF(D54=4,'Tipo '!$B$5,IF(D54=5,'Tipo '!$B$6,IF(D54=6,'Tipo '!$B$7,IF(D54=7,'Tipo '!$B$8,IF(D54=8,'Tipo '!$B$9,IF(D54=9,'Tipo '!$B$10,IF(D54=10,'Tipo '!$B$11,IF(D54=11,'Tipo '!$B$12,IF(D54=12,'Tipo '!$B$13,IF(D54=13,'Tipo '!$B$14,IF(D54=14,'Tipo '!$B$15,IF(D54=15,'Tipo '!$B$16,IF(D54=16,'Tipo '!$B$17,IF(D54=17,'Tipo '!$B$18,IF(D54=18,'Tipo '!$B$19,IF(D54=19,'Tipo '!$B$20,IF(D54=20,'Tipo '!$B$21,"No ha seleccionado un tipo de contrato válido"))))))))))))))))))))</f>
        <v>CONTRATOS DE PRESTACIÓN DE SERVICIOS PROFESIONALES Y DE APOYO A LA GESTIÓN</v>
      </c>
      <c r="F54" s="112" t="s">
        <v>107</v>
      </c>
      <c r="G54" s="63" t="s">
        <v>116</v>
      </c>
      <c r="H54" s="64" t="s">
        <v>460</v>
      </c>
      <c r="I54" s="83" t="s">
        <v>163</v>
      </c>
      <c r="J54" s="84">
        <v>45</v>
      </c>
      <c r="K54" s="65" t="str">
        <f>IF(J54=1,'Equivalencia BH-BMPT'!$D$2,IF(J54=2,'Equivalencia BH-BMPT'!$D$3,IF(J54=3,'Equivalencia BH-BMPT'!$D$4,IF(J54=4,'Equivalencia BH-BMPT'!$D$5,IF(J54=5,'Equivalencia BH-BMPT'!$D$6,IF(J54=6,'Equivalencia BH-BMPT'!$D$7,IF(J54=7,'Equivalencia BH-BMPT'!$D$8,IF(J54=8,'Equivalencia BH-BMPT'!$D$9,IF(J54=9,'Equivalencia BH-BMPT'!$D$10,IF(J54=10,'Equivalencia BH-BMPT'!$D$11,IF(J54=11,'Equivalencia BH-BMPT'!$D$12,IF(J54=12,'Equivalencia BH-BMPT'!$D$13,IF(J54=13,'Equivalencia BH-BMPT'!$D$14,IF(J54=14,'Equivalencia BH-BMPT'!$D$15,IF(J54=15,'Equivalencia BH-BMPT'!$D$16,IF(J54=16,'Equivalencia BH-BMPT'!$D$17,IF(J54=17,'Equivalencia BH-BMPT'!$D$18,IF(J54=18,'Equivalencia BH-BMPT'!$D$19,IF(J54=19,'Equivalencia BH-BMPT'!$D$20,IF(J54=20,'Equivalencia BH-BMPT'!$D$21,IF(J54=21,'Equivalencia BH-BMPT'!$D$22,IF(J54=22,'Equivalencia BH-BMPT'!$D$23,IF(J54=23,'Equivalencia BH-BMPT'!#REF!,IF(J54=24,'Equivalencia BH-BMPT'!$D$25,IF(J54=25,'Equivalencia BH-BMPT'!$D$26,IF(J54=26,'Equivalencia BH-BMPT'!$D$27,IF(J54=27,'Equivalencia BH-BMPT'!$D$28,IF(J54=28,'Equivalencia BH-BMPT'!$D$29,IF(J54=29,'Equivalencia BH-BMPT'!$D$30,IF(J54=30,'Equivalencia BH-BMPT'!$D$31,IF(J54=31,'Equivalencia BH-BMPT'!$D$32,IF(J54=32,'Equivalencia BH-BMPT'!$D$33,IF(J54=33,'Equivalencia BH-BMPT'!$D$34,IF(J54=34,'Equivalencia BH-BMPT'!$D$35,IF(J54=35,'Equivalencia BH-BMPT'!$D$36,IF(J54=36,'Equivalencia BH-BMPT'!$D$37,IF(J54=37,'Equivalencia BH-BMPT'!$D$38,IF(J54=38,'Equivalencia BH-BMPT'!#REF!,IF(J54=39,'Equivalencia BH-BMPT'!$D$40,IF(J54=40,'Equivalencia BH-BMPT'!$D$41,IF(J54=41,'Equivalencia BH-BMPT'!$D$42,IF(J54=42,'Equivalencia BH-BMPT'!$D$43,IF(J54=43,'Equivalencia BH-BMPT'!$D$44,IF(J54=44,'Equivalencia BH-BMPT'!$D$45,IF(J54=45,'Equivalencia BH-BMPT'!$D$46,"No ha seleccionado un número de programa")))))))))))))))))))))))))))))))))))))))))))))</f>
        <v>Gobernanza e influencia local, regional e internacional</v>
      </c>
      <c r="L54" s="79" t="s">
        <v>642</v>
      </c>
      <c r="M54" s="113">
        <v>1081513248</v>
      </c>
      <c r="N54" s="97" t="s">
        <v>691</v>
      </c>
      <c r="O54" s="110">
        <v>46800000</v>
      </c>
      <c r="P54" s="66"/>
      <c r="Q54" s="67"/>
      <c r="R54" s="110">
        <v>2</v>
      </c>
      <c r="S54" s="100">
        <v>16986657</v>
      </c>
      <c r="T54" s="100">
        <f t="shared" si="4"/>
        <v>63786657</v>
      </c>
      <c r="U54" s="100">
        <v>55640000</v>
      </c>
      <c r="V54" s="106">
        <v>43118</v>
      </c>
      <c r="W54" s="105">
        <v>43119</v>
      </c>
      <c r="X54" s="105">
        <v>43489</v>
      </c>
      <c r="Y54" s="86">
        <v>270</v>
      </c>
      <c r="Z54" s="86">
        <v>98</v>
      </c>
      <c r="AA54" s="68"/>
      <c r="AB54" s="62"/>
      <c r="AC54" s="62" t="s">
        <v>791</v>
      </c>
      <c r="AD54" s="62"/>
      <c r="AE54" s="62"/>
      <c r="AF54" s="69">
        <f t="shared" si="1"/>
        <v>0.87228274088733004</v>
      </c>
      <c r="AG54" s="27"/>
      <c r="AH54" s="27" t="b">
        <f t="shared" si="2"/>
        <v>0</v>
      </c>
    </row>
    <row r="55" spans="1:34" ht="44.25" customHeight="1" x14ac:dyDescent="0.25">
      <c r="A55" s="86">
        <v>41</v>
      </c>
      <c r="B55" s="86">
        <v>2018</v>
      </c>
      <c r="C55" s="87" t="s">
        <v>310</v>
      </c>
      <c r="D55" s="74">
        <v>5</v>
      </c>
      <c r="E55" s="87" t="str">
        <f>IF(D55=1,'Tipo '!$B$2,IF(D55=2,'Tipo '!$B$3,IF(D55=3,'Tipo '!$B$4,IF(D55=4,'Tipo '!$B$5,IF(D55=5,'Tipo '!$B$6,IF(D55=6,'Tipo '!$B$7,IF(D55=7,'Tipo '!$B$8,IF(D55=8,'Tipo '!$B$9,IF(D55=9,'Tipo '!$B$10,IF(D55=10,'Tipo '!$B$11,IF(D55=11,'Tipo '!$B$12,IF(D55=12,'Tipo '!$B$13,IF(D55=13,'Tipo '!$B$14,IF(D55=14,'Tipo '!$B$15,IF(D55=15,'Tipo '!$B$16,IF(D55=16,'Tipo '!$B$17,IF(D55=17,'Tipo '!$B$18,IF(D55=18,'Tipo '!$B$19,IF(D55=19,'Tipo '!$B$20,IF(D55=20,'Tipo '!$B$21,"No ha seleccionado un tipo de contrato válido"))))))))))))))))))))</f>
        <v>CONTRATOS DE PRESTACIÓN DE SERVICIOS PROFESIONALES Y DE APOYO A LA GESTIÓN</v>
      </c>
      <c r="F55" s="112" t="s">
        <v>107</v>
      </c>
      <c r="G55" s="63" t="s">
        <v>116</v>
      </c>
      <c r="H55" s="64" t="s">
        <v>461</v>
      </c>
      <c r="I55" s="83" t="s">
        <v>163</v>
      </c>
      <c r="J55" s="84">
        <v>45</v>
      </c>
      <c r="K55" s="65" t="str">
        <f>IF(J55=1,'Equivalencia BH-BMPT'!$D$2,IF(J55=2,'Equivalencia BH-BMPT'!$D$3,IF(J55=3,'Equivalencia BH-BMPT'!$D$4,IF(J55=4,'Equivalencia BH-BMPT'!$D$5,IF(J55=5,'Equivalencia BH-BMPT'!$D$6,IF(J55=6,'Equivalencia BH-BMPT'!$D$7,IF(J55=7,'Equivalencia BH-BMPT'!$D$8,IF(J55=8,'Equivalencia BH-BMPT'!$D$9,IF(J55=9,'Equivalencia BH-BMPT'!$D$10,IF(J55=10,'Equivalencia BH-BMPT'!$D$11,IF(J55=11,'Equivalencia BH-BMPT'!$D$12,IF(J55=12,'Equivalencia BH-BMPT'!$D$13,IF(J55=13,'Equivalencia BH-BMPT'!$D$14,IF(J55=14,'Equivalencia BH-BMPT'!$D$15,IF(J55=15,'Equivalencia BH-BMPT'!$D$16,IF(J55=16,'Equivalencia BH-BMPT'!$D$17,IF(J55=17,'Equivalencia BH-BMPT'!$D$18,IF(J55=18,'Equivalencia BH-BMPT'!$D$19,IF(J55=19,'Equivalencia BH-BMPT'!$D$20,IF(J55=20,'Equivalencia BH-BMPT'!$D$21,IF(J55=21,'Equivalencia BH-BMPT'!$D$22,IF(J55=22,'Equivalencia BH-BMPT'!$D$23,IF(J55=23,'Equivalencia BH-BMPT'!#REF!,IF(J55=24,'Equivalencia BH-BMPT'!$D$25,IF(J55=25,'Equivalencia BH-BMPT'!$D$26,IF(J55=26,'Equivalencia BH-BMPT'!$D$27,IF(J55=27,'Equivalencia BH-BMPT'!$D$28,IF(J55=28,'Equivalencia BH-BMPT'!$D$29,IF(J55=29,'Equivalencia BH-BMPT'!$D$30,IF(J55=30,'Equivalencia BH-BMPT'!$D$31,IF(J55=31,'Equivalencia BH-BMPT'!$D$32,IF(J55=32,'Equivalencia BH-BMPT'!$D$33,IF(J55=33,'Equivalencia BH-BMPT'!$D$34,IF(J55=34,'Equivalencia BH-BMPT'!$D$35,IF(J55=35,'Equivalencia BH-BMPT'!$D$36,IF(J55=36,'Equivalencia BH-BMPT'!$D$37,IF(J55=37,'Equivalencia BH-BMPT'!$D$38,IF(J55=38,'Equivalencia BH-BMPT'!#REF!,IF(J55=39,'Equivalencia BH-BMPT'!$D$40,IF(J55=40,'Equivalencia BH-BMPT'!$D$41,IF(J55=41,'Equivalencia BH-BMPT'!$D$42,IF(J55=42,'Equivalencia BH-BMPT'!$D$43,IF(J55=43,'Equivalencia BH-BMPT'!$D$44,IF(J55=44,'Equivalencia BH-BMPT'!$D$45,IF(J55=45,'Equivalencia BH-BMPT'!$D$46,"No ha seleccionado un número de programa")))))))))))))))))))))))))))))))))))))))))))))</f>
        <v>Gobernanza e influencia local, regional e internacional</v>
      </c>
      <c r="L55" s="79" t="s">
        <v>642</v>
      </c>
      <c r="M55" s="113">
        <v>52109171</v>
      </c>
      <c r="N55" s="97" t="s">
        <v>692</v>
      </c>
      <c r="O55" s="110">
        <v>18900000</v>
      </c>
      <c r="P55" s="66"/>
      <c r="Q55" s="67"/>
      <c r="R55" s="110">
        <v>2</v>
      </c>
      <c r="S55" s="100">
        <v>7210000</v>
      </c>
      <c r="T55" s="100">
        <f t="shared" si="4"/>
        <v>26110000</v>
      </c>
      <c r="U55" s="100">
        <v>21350000</v>
      </c>
      <c r="V55" s="106">
        <v>43118</v>
      </c>
      <c r="W55" s="105">
        <v>43119</v>
      </c>
      <c r="X55" s="105">
        <v>43493</v>
      </c>
      <c r="Y55" s="86">
        <v>270</v>
      </c>
      <c r="Z55" s="86">
        <v>87</v>
      </c>
      <c r="AA55" s="68"/>
      <c r="AB55" s="62"/>
      <c r="AC55" s="62" t="s">
        <v>791</v>
      </c>
      <c r="AD55" s="62"/>
      <c r="AE55" s="62"/>
      <c r="AF55" s="69">
        <f t="shared" si="1"/>
        <v>0.81769436997319034</v>
      </c>
      <c r="AG55" s="27"/>
      <c r="AH55" s="27" t="b">
        <f t="shared" si="2"/>
        <v>0</v>
      </c>
    </row>
    <row r="56" spans="1:34" ht="44.25" customHeight="1" x14ac:dyDescent="0.25">
      <c r="A56" s="86">
        <v>42</v>
      </c>
      <c r="B56" s="86">
        <v>2018</v>
      </c>
      <c r="C56" s="87" t="s">
        <v>311</v>
      </c>
      <c r="D56" s="74">
        <v>5</v>
      </c>
      <c r="E56" s="87" t="str">
        <f>IF(D56=1,'Tipo '!$B$2,IF(D56=2,'Tipo '!$B$3,IF(D56=3,'Tipo '!$B$4,IF(D56=4,'Tipo '!$B$5,IF(D56=5,'Tipo '!$B$6,IF(D56=6,'Tipo '!$B$7,IF(D56=7,'Tipo '!$B$8,IF(D56=8,'Tipo '!$B$9,IF(D56=9,'Tipo '!$B$10,IF(D56=10,'Tipo '!$B$11,IF(D56=11,'Tipo '!$B$12,IF(D56=12,'Tipo '!$B$13,IF(D56=13,'Tipo '!$B$14,IF(D56=14,'Tipo '!$B$15,IF(D56=15,'Tipo '!$B$16,IF(D56=16,'Tipo '!$B$17,IF(D56=17,'Tipo '!$B$18,IF(D56=18,'Tipo '!$B$19,IF(D56=19,'Tipo '!$B$20,IF(D56=20,'Tipo '!$B$21,"No ha seleccionado un tipo de contrato válido"))))))))))))))))))))</f>
        <v>CONTRATOS DE PRESTACIÓN DE SERVICIOS PROFESIONALES Y DE APOYO A LA GESTIÓN</v>
      </c>
      <c r="F56" s="112" t="s">
        <v>107</v>
      </c>
      <c r="G56" s="63" t="s">
        <v>116</v>
      </c>
      <c r="H56" s="64" t="s">
        <v>462</v>
      </c>
      <c r="I56" s="83" t="s">
        <v>163</v>
      </c>
      <c r="J56" s="84">
        <v>45</v>
      </c>
      <c r="K56" s="65" t="str">
        <f>IF(J56=1,'Equivalencia BH-BMPT'!$D$2,IF(J56=2,'Equivalencia BH-BMPT'!$D$3,IF(J56=3,'Equivalencia BH-BMPT'!$D$4,IF(J56=4,'Equivalencia BH-BMPT'!$D$5,IF(J56=5,'Equivalencia BH-BMPT'!$D$6,IF(J56=6,'Equivalencia BH-BMPT'!$D$7,IF(J56=7,'Equivalencia BH-BMPT'!$D$8,IF(J56=8,'Equivalencia BH-BMPT'!$D$9,IF(J56=9,'Equivalencia BH-BMPT'!$D$10,IF(J56=10,'Equivalencia BH-BMPT'!$D$11,IF(J56=11,'Equivalencia BH-BMPT'!$D$12,IF(J56=12,'Equivalencia BH-BMPT'!$D$13,IF(J56=13,'Equivalencia BH-BMPT'!$D$14,IF(J56=14,'Equivalencia BH-BMPT'!$D$15,IF(J56=15,'Equivalencia BH-BMPT'!$D$16,IF(J56=16,'Equivalencia BH-BMPT'!$D$17,IF(J56=17,'Equivalencia BH-BMPT'!$D$18,IF(J56=18,'Equivalencia BH-BMPT'!$D$19,IF(J56=19,'Equivalencia BH-BMPT'!$D$20,IF(J56=20,'Equivalencia BH-BMPT'!$D$21,IF(J56=21,'Equivalencia BH-BMPT'!$D$22,IF(J56=22,'Equivalencia BH-BMPT'!$D$23,IF(J56=23,'Equivalencia BH-BMPT'!#REF!,IF(J56=24,'Equivalencia BH-BMPT'!$D$25,IF(J56=25,'Equivalencia BH-BMPT'!$D$26,IF(J56=26,'Equivalencia BH-BMPT'!$D$27,IF(J56=27,'Equivalencia BH-BMPT'!$D$28,IF(J56=28,'Equivalencia BH-BMPT'!$D$29,IF(J56=29,'Equivalencia BH-BMPT'!$D$30,IF(J56=30,'Equivalencia BH-BMPT'!$D$31,IF(J56=31,'Equivalencia BH-BMPT'!$D$32,IF(J56=32,'Equivalencia BH-BMPT'!$D$33,IF(J56=33,'Equivalencia BH-BMPT'!$D$34,IF(J56=34,'Equivalencia BH-BMPT'!$D$35,IF(J56=35,'Equivalencia BH-BMPT'!$D$36,IF(J56=36,'Equivalencia BH-BMPT'!$D$37,IF(J56=37,'Equivalencia BH-BMPT'!$D$38,IF(J56=38,'Equivalencia BH-BMPT'!#REF!,IF(J56=39,'Equivalencia BH-BMPT'!$D$40,IF(J56=40,'Equivalencia BH-BMPT'!$D$41,IF(J56=41,'Equivalencia BH-BMPT'!$D$42,IF(J56=42,'Equivalencia BH-BMPT'!$D$43,IF(J56=43,'Equivalencia BH-BMPT'!$D$44,IF(J56=44,'Equivalencia BH-BMPT'!$D$45,IF(J56=45,'Equivalencia BH-BMPT'!$D$46,"No ha seleccionado un número de programa")))))))))))))))))))))))))))))))))))))))))))))</f>
        <v>Gobernanza e influencia local, regional e internacional</v>
      </c>
      <c r="L56" s="79" t="s">
        <v>642</v>
      </c>
      <c r="M56" s="113">
        <v>1010200265</v>
      </c>
      <c r="N56" s="97" t="s">
        <v>693</v>
      </c>
      <c r="O56" s="110">
        <v>18000000</v>
      </c>
      <c r="P56" s="66"/>
      <c r="Q56" s="67"/>
      <c r="R56" s="110">
        <v>2</v>
      </c>
      <c r="S56" s="100">
        <v>7199981</v>
      </c>
      <c r="T56" s="100">
        <f t="shared" si="4"/>
        <v>25199981</v>
      </c>
      <c r="U56" s="100">
        <v>21400000</v>
      </c>
      <c r="V56" s="106">
        <v>43118</v>
      </c>
      <c r="W56" s="105">
        <v>43119</v>
      </c>
      <c r="X56" s="105">
        <v>43499</v>
      </c>
      <c r="Y56" s="86">
        <v>270</v>
      </c>
      <c r="Z56" s="86">
        <v>108</v>
      </c>
      <c r="AA56" s="68"/>
      <c r="AB56" s="62"/>
      <c r="AC56" s="62" t="s">
        <v>791</v>
      </c>
      <c r="AD56" s="62"/>
      <c r="AE56" s="62"/>
      <c r="AF56" s="69">
        <f t="shared" si="1"/>
        <v>0.84920698948146034</v>
      </c>
      <c r="AG56" s="27"/>
      <c r="AH56" s="27" t="b">
        <f t="shared" si="2"/>
        <v>0</v>
      </c>
    </row>
    <row r="57" spans="1:34" ht="44.25" customHeight="1" x14ac:dyDescent="0.25">
      <c r="A57" s="86">
        <v>43</v>
      </c>
      <c r="B57" s="86">
        <v>2018</v>
      </c>
      <c r="C57" s="87" t="s">
        <v>312</v>
      </c>
      <c r="D57" s="74">
        <v>5</v>
      </c>
      <c r="E57" s="87" t="str">
        <f>IF(D57=1,'Tipo '!$B$2,IF(D57=2,'Tipo '!$B$3,IF(D57=3,'Tipo '!$B$4,IF(D57=4,'Tipo '!$B$5,IF(D57=5,'Tipo '!$B$6,IF(D57=6,'Tipo '!$B$7,IF(D57=7,'Tipo '!$B$8,IF(D57=8,'Tipo '!$B$9,IF(D57=9,'Tipo '!$B$10,IF(D57=10,'Tipo '!$B$11,IF(D57=11,'Tipo '!$B$12,IF(D57=12,'Tipo '!$B$13,IF(D57=13,'Tipo '!$B$14,IF(D57=14,'Tipo '!$B$15,IF(D57=15,'Tipo '!$B$16,IF(D57=16,'Tipo '!$B$17,IF(D57=17,'Tipo '!$B$18,IF(D57=18,'Tipo '!$B$19,IF(D57=19,'Tipo '!$B$20,IF(D57=20,'Tipo '!$B$21,"No ha seleccionado un tipo de contrato válido"))))))))))))))))))))</f>
        <v>CONTRATOS DE PRESTACIÓN DE SERVICIOS PROFESIONALES Y DE APOYO A LA GESTIÓN</v>
      </c>
      <c r="F57" s="112" t="s">
        <v>107</v>
      </c>
      <c r="G57" s="63" t="s">
        <v>116</v>
      </c>
      <c r="H57" s="64" t="s">
        <v>463</v>
      </c>
      <c r="I57" s="83" t="s">
        <v>163</v>
      </c>
      <c r="J57" s="84">
        <v>45</v>
      </c>
      <c r="K57" s="65" t="str">
        <f>IF(J57=1,'Equivalencia BH-BMPT'!$D$2,IF(J57=2,'Equivalencia BH-BMPT'!$D$3,IF(J57=3,'Equivalencia BH-BMPT'!$D$4,IF(J57=4,'Equivalencia BH-BMPT'!$D$5,IF(J57=5,'Equivalencia BH-BMPT'!$D$6,IF(J57=6,'Equivalencia BH-BMPT'!$D$7,IF(J57=7,'Equivalencia BH-BMPT'!$D$8,IF(J57=8,'Equivalencia BH-BMPT'!$D$9,IF(J57=9,'Equivalencia BH-BMPT'!$D$10,IF(J57=10,'Equivalencia BH-BMPT'!$D$11,IF(J57=11,'Equivalencia BH-BMPT'!$D$12,IF(J57=12,'Equivalencia BH-BMPT'!$D$13,IF(J57=13,'Equivalencia BH-BMPT'!$D$14,IF(J57=14,'Equivalencia BH-BMPT'!$D$15,IF(J57=15,'Equivalencia BH-BMPT'!$D$16,IF(J57=16,'Equivalencia BH-BMPT'!$D$17,IF(J57=17,'Equivalencia BH-BMPT'!$D$18,IF(J57=18,'Equivalencia BH-BMPT'!$D$19,IF(J57=19,'Equivalencia BH-BMPT'!$D$20,IF(J57=20,'Equivalencia BH-BMPT'!$D$21,IF(J57=21,'Equivalencia BH-BMPT'!$D$22,IF(J57=22,'Equivalencia BH-BMPT'!$D$23,IF(J57=23,'Equivalencia BH-BMPT'!#REF!,IF(J57=24,'Equivalencia BH-BMPT'!$D$25,IF(J57=25,'Equivalencia BH-BMPT'!$D$26,IF(J57=26,'Equivalencia BH-BMPT'!$D$27,IF(J57=27,'Equivalencia BH-BMPT'!$D$28,IF(J57=28,'Equivalencia BH-BMPT'!$D$29,IF(J57=29,'Equivalencia BH-BMPT'!$D$30,IF(J57=30,'Equivalencia BH-BMPT'!$D$31,IF(J57=31,'Equivalencia BH-BMPT'!$D$32,IF(J57=32,'Equivalencia BH-BMPT'!$D$33,IF(J57=33,'Equivalencia BH-BMPT'!$D$34,IF(J57=34,'Equivalencia BH-BMPT'!$D$35,IF(J57=35,'Equivalencia BH-BMPT'!$D$36,IF(J57=36,'Equivalencia BH-BMPT'!$D$37,IF(J57=37,'Equivalencia BH-BMPT'!$D$38,IF(J57=38,'Equivalencia BH-BMPT'!#REF!,IF(J57=39,'Equivalencia BH-BMPT'!$D$40,IF(J57=40,'Equivalencia BH-BMPT'!$D$41,IF(J57=41,'Equivalencia BH-BMPT'!$D$42,IF(J57=42,'Equivalencia BH-BMPT'!$D$43,IF(J57=43,'Equivalencia BH-BMPT'!$D$44,IF(J57=44,'Equivalencia BH-BMPT'!$D$45,IF(J57=45,'Equivalencia BH-BMPT'!$D$46,"No ha seleccionado un número de programa")))))))))))))))))))))))))))))))))))))))))))))</f>
        <v>Gobernanza e influencia local, regional e internacional</v>
      </c>
      <c r="L57" s="79" t="s">
        <v>642</v>
      </c>
      <c r="M57" s="113">
        <v>76339794</v>
      </c>
      <c r="N57" s="97" t="s">
        <v>694</v>
      </c>
      <c r="O57" s="110">
        <v>18900000</v>
      </c>
      <c r="P57" s="66"/>
      <c r="Q57" s="67"/>
      <c r="R57" s="110">
        <v>2</v>
      </c>
      <c r="S57" s="100">
        <v>8400000</v>
      </c>
      <c r="T57" s="100">
        <f t="shared" si="4"/>
        <v>27300000</v>
      </c>
      <c r="U57" s="100">
        <v>22260000</v>
      </c>
      <c r="V57" s="106">
        <v>43118</v>
      </c>
      <c r="W57" s="105">
        <v>43122</v>
      </c>
      <c r="X57" s="105">
        <v>43514</v>
      </c>
      <c r="Y57" s="86">
        <v>270</v>
      </c>
      <c r="Z57" s="86">
        <v>120</v>
      </c>
      <c r="AA57" s="68"/>
      <c r="AB57" s="62"/>
      <c r="AC57" s="62" t="s">
        <v>791</v>
      </c>
      <c r="AD57" s="62"/>
      <c r="AE57" s="62"/>
      <c r="AF57" s="69">
        <f t="shared" si="1"/>
        <v>0.81538461538461537</v>
      </c>
      <c r="AG57" s="27"/>
      <c r="AH57" s="27" t="b">
        <f t="shared" si="2"/>
        <v>0</v>
      </c>
    </row>
    <row r="58" spans="1:34" ht="44.25" customHeight="1" x14ac:dyDescent="0.25">
      <c r="A58" s="86">
        <v>44</v>
      </c>
      <c r="B58" s="86">
        <v>2018</v>
      </c>
      <c r="C58" s="87" t="s">
        <v>313</v>
      </c>
      <c r="D58" s="74">
        <v>5</v>
      </c>
      <c r="E58" s="87" t="str">
        <f>IF(D58=1,'Tipo '!$B$2,IF(D58=2,'Tipo '!$B$3,IF(D58=3,'Tipo '!$B$4,IF(D58=4,'Tipo '!$B$5,IF(D58=5,'Tipo '!$B$6,IF(D58=6,'Tipo '!$B$7,IF(D58=7,'Tipo '!$B$8,IF(D58=8,'Tipo '!$B$9,IF(D58=9,'Tipo '!$B$10,IF(D58=10,'Tipo '!$B$11,IF(D58=11,'Tipo '!$B$12,IF(D58=12,'Tipo '!$B$13,IF(D58=13,'Tipo '!$B$14,IF(D58=14,'Tipo '!$B$15,IF(D58=15,'Tipo '!$B$16,IF(D58=16,'Tipo '!$B$17,IF(D58=17,'Tipo '!$B$18,IF(D58=18,'Tipo '!$B$19,IF(D58=19,'Tipo '!$B$20,IF(D58=20,'Tipo '!$B$21,"No ha seleccionado un tipo de contrato válido"))))))))))))))))))))</f>
        <v>CONTRATOS DE PRESTACIÓN DE SERVICIOS PROFESIONALES Y DE APOYO A LA GESTIÓN</v>
      </c>
      <c r="F58" s="112" t="s">
        <v>107</v>
      </c>
      <c r="G58" s="63" t="s">
        <v>116</v>
      </c>
      <c r="H58" s="64" t="s">
        <v>464</v>
      </c>
      <c r="I58" s="83" t="s">
        <v>163</v>
      </c>
      <c r="J58" s="84">
        <v>18</v>
      </c>
      <c r="K58" s="65" t="str">
        <f>IF(J58=1,'Equivalencia BH-BMPT'!$D$2,IF(J58=2,'Equivalencia BH-BMPT'!$D$3,IF(J58=3,'Equivalencia BH-BMPT'!$D$4,IF(J58=4,'Equivalencia BH-BMPT'!$D$5,IF(J58=5,'Equivalencia BH-BMPT'!$D$6,IF(J58=6,'Equivalencia BH-BMPT'!$D$7,IF(J58=7,'Equivalencia BH-BMPT'!$D$8,IF(J58=8,'Equivalencia BH-BMPT'!$D$9,IF(J58=9,'Equivalencia BH-BMPT'!$D$10,IF(J58=10,'Equivalencia BH-BMPT'!$D$11,IF(J58=11,'Equivalencia BH-BMPT'!$D$12,IF(J58=12,'Equivalencia BH-BMPT'!$D$13,IF(J58=13,'Equivalencia BH-BMPT'!$D$14,IF(J58=14,'Equivalencia BH-BMPT'!$D$15,IF(J58=15,'Equivalencia BH-BMPT'!$D$16,IF(J58=16,'Equivalencia BH-BMPT'!$D$17,IF(J58=17,'Equivalencia BH-BMPT'!$D$18,IF(J58=18,'Equivalencia BH-BMPT'!$D$19,IF(J58=19,'Equivalencia BH-BMPT'!$D$20,IF(J58=20,'Equivalencia BH-BMPT'!$D$21,IF(J58=21,'Equivalencia BH-BMPT'!$D$22,IF(J58=22,'Equivalencia BH-BMPT'!$D$23,IF(J58=23,'Equivalencia BH-BMPT'!#REF!,IF(J58=24,'Equivalencia BH-BMPT'!$D$25,IF(J58=25,'Equivalencia BH-BMPT'!$D$26,IF(J58=26,'Equivalencia BH-BMPT'!$D$27,IF(J58=27,'Equivalencia BH-BMPT'!$D$28,IF(J58=28,'Equivalencia BH-BMPT'!$D$29,IF(J58=29,'Equivalencia BH-BMPT'!$D$30,IF(J58=30,'Equivalencia BH-BMPT'!$D$31,IF(J58=31,'Equivalencia BH-BMPT'!$D$32,IF(J58=32,'Equivalencia BH-BMPT'!$D$33,IF(J58=33,'Equivalencia BH-BMPT'!$D$34,IF(J58=34,'Equivalencia BH-BMPT'!$D$35,IF(J58=35,'Equivalencia BH-BMPT'!$D$36,IF(J58=36,'Equivalencia BH-BMPT'!$D$37,IF(J58=37,'Equivalencia BH-BMPT'!$D$38,IF(J58=38,'Equivalencia BH-BMPT'!#REF!,IF(J58=39,'Equivalencia BH-BMPT'!$D$40,IF(J58=40,'Equivalencia BH-BMPT'!$D$41,IF(J58=41,'Equivalencia BH-BMPT'!$D$42,IF(J58=42,'Equivalencia BH-BMPT'!$D$43,IF(J58=43,'Equivalencia BH-BMPT'!$D$44,IF(J58=44,'Equivalencia BH-BMPT'!$D$45,IF(J58=45,'Equivalencia BH-BMPT'!$D$46,"No ha seleccionado un número de programa")))))))))))))))))))))))))))))))))))))))))))))</f>
        <v>Mejor movilidad para todos</v>
      </c>
      <c r="L58" s="79" t="s">
        <v>644</v>
      </c>
      <c r="M58" s="113">
        <v>1026568535</v>
      </c>
      <c r="N58" s="97" t="s">
        <v>695</v>
      </c>
      <c r="O58" s="110">
        <v>44550000</v>
      </c>
      <c r="P58" s="66"/>
      <c r="Q58" s="67"/>
      <c r="R58" s="110">
        <v>1</v>
      </c>
      <c r="S58" s="100">
        <v>18150000</v>
      </c>
      <c r="T58" s="100">
        <f t="shared" si="4"/>
        <v>62700000</v>
      </c>
      <c r="U58" s="100">
        <v>52470000</v>
      </c>
      <c r="V58" s="106">
        <v>43119</v>
      </c>
      <c r="W58" s="105">
        <v>43122</v>
      </c>
      <c r="X58" s="105">
        <v>43504</v>
      </c>
      <c r="Y58" s="86">
        <v>270</v>
      </c>
      <c r="Z58" s="86">
        <v>110</v>
      </c>
      <c r="AA58" s="68"/>
      <c r="AB58" s="62"/>
      <c r="AC58" s="62" t="s">
        <v>791</v>
      </c>
      <c r="AD58" s="62"/>
      <c r="AE58" s="62"/>
      <c r="AF58" s="69">
        <f t="shared" si="1"/>
        <v>0.83684210526315794</v>
      </c>
      <c r="AG58" s="27"/>
      <c r="AH58" s="27" t="b">
        <f t="shared" si="2"/>
        <v>0</v>
      </c>
    </row>
    <row r="59" spans="1:34" ht="44.25" customHeight="1" x14ac:dyDescent="0.25">
      <c r="A59" s="86">
        <v>45</v>
      </c>
      <c r="B59" s="86">
        <v>2018</v>
      </c>
      <c r="C59" s="87" t="s">
        <v>294</v>
      </c>
      <c r="D59" s="74">
        <v>5</v>
      </c>
      <c r="E59" s="87" t="str">
        <f>IF(D59=1,'Tipo '!$B$2,IF(D59=2,'Tipo '!$B$3,IF(D59=3,'Tipo '!$B$4,IF(D59=4,'Tipo '!$B$5,IF(D59=5,'Tipo '!$B$6,IF(D59=6,'Tipo '!$B$7,IF(D59=7,'Tipo '!$B$8,IF(D59=8,'Tipo '!$B$9,IF(D59=9,'Tipo '!$B$10,IF(D59=10,'Tipo '!$B$11,IF(D59=11,'Tipo '!$B$12,IF(D59=12,'Tipo '!$B$13,IF(D59=13,'Tipo '!$B$14,IF(D59=14,'Tipo '!$B$15,IF(D59=15,'Tipo '!$B$16,IF(D59=16,'Tipo '!$B$17,IF(D59=17,'Tipo '!$B$18,IF(D59=18,'Tipo '!$B$19,IF(D59=19,'Tipo '!$B$20,IF(D59=20,'Tipo '!$B$21,"No ha seleccionado un tipo de contrato válido"))))))))))))))))))))</f>
        <v>CONTRATOS DE PRESTACIÓN DE SERVICIOS PROFESIONALES Y DE APOYO A LA GESTIÓN</v>
      </c>
      <c r="F59" s="112" t="s">
        <v>107</v>
      </c>
      <c r="G59" s="63" t="s">
        <v>116</v>
      </c>
      <c r="H59" s="64" t="s">
        <v>465</v>
      </c>
      <c r="I59" s="83" t="s">
        <v>163</v>
      </c>
      <c r="J59" s="84">
        <v>45</v>
      </c>
      <c r="K59" s="65" t="str">
        <f>IF(J59=1,'Equivalencia BH-BMPT'!$D$2,IF(J59=2,'Equivalencia BH-BMPT'!$D$3,IF(J59=3,'Equivalencia BH-BMPT'!$D$4,IF(J59=4,'Equivalencia BH-BMPT'!$D$5,IF(J59=5,'Equivalencia BH-BMPT'!$D$6,IF(J59=6,'Equivalencia BH-BMPT'!$D$7,IF(J59=7,'Equivalencia BH-BMPT'!$D$8,IF(J59=8,'Equivalencia BH-BMPT'!$D$9,IF(J59=9,'Equivalencia BH-BMPT'!$D$10,IF(J59=10,'Equivalencia BH-BMPT'!$D$11,IF(J59=11,'Equivalencia BH-BMPT'!$D$12,IF(J59=12,'Equivalencia BH-BMPT'!$D$13,IF(J59=13,'Equivalencia BH-BMPT'!$D$14,IF(J59=14,'Equivalencia BH-BMPT'!$D$15,IF(J59=15,'Equivalencia BH-BMPT'!$D$16,IF(J59=16,'Equivalencia BH-BMPT'!$D$17,IF(J59=17,'Equivalencia BH-BMPT'!$D$18,IF(J59=18,'Equivalencia BH-BMPT'!$D$19,IF(J59=19,'Equivalencia BH-BMPT'!$D$20,IF(J59=20,'Equivalencia BH-BMPT'!$D$21,IF(J59=21,'Equivalencia BH-BMPT'!$D$22,IF(J59=22,'Equivalencia BH-BMPT'!$D$23,IF(J59=23,'Equivalencia BH-BMPT'!#REF!,IF(J59=24,'Equivalencia BH-BMPT'!$D$25,IF(J59=25,'Equivalencia BH-BMPT'!$D$26,IF(J59=26,'Equivalencia BH-BMPT'!$D$27,IF(J59=27,'Equivalencia BH-BMPT'!$D$28,IF(J59=28,'Equivalencia BH-BMPT'!$D$29,IF(J59=29,'Equivalencia BH-BMPT'!$D$30,IF(J59=30,'Equivalencia BH-BMPT'!$D$31,IF(J59=31,'Equivalencia BH-BMPT'!$D$32,IF(J59=32,'Equivalencia BH-BMPT'!$D$33,IF(J59=33,'Equivalencia BH-BMPT'!$D$34,IF(J59=34,'Equivalencia BH-BMPT'!$D$35,IF(J59=35,'Equivalencia BH-BMPT'!$D$36,IF(J59=36,'Equivalencia BH-BMPT'!$D$37,IF(J59=37,'Equivalencia BH-BMPT'!$D$38,IF(J59=38,'Equivalencia BH-BMPT'!#REF!,IF(J59=39,'Equivalencia BH-BMPT'!$D$40,IF(J59=40,'Equivalencia BH-BMPT'!$D$41,IF(J59=41,'Equivalencia BH-BMPT'!$D$42,IF(J59=42,'Equivalencia BH-BMPT'!$D$43,IF(J59=43,'Equivalencia BH-BMPT'!$D$44,IF(J59=44,'Equivalencia BH-BMPT'!$D$45,IF(J59=45,'Equivalencia BH-BMPT'!$D$46,"No ha seleccionado un número de programa")))))))))))))))))))))))))))))))))))))))))))))</f>
        <v>Gobernanza e influencia local, regional e internacional</v>
      </c>
      <c r="L59" s="79" t="s">
        <v>642</v>
      </c>
      <c r="M59" s="113">
        <v>11206795</v>
      </c>
      <c r="N59" s="97" t="s">
        <v>696</v>
      </c>
      <c r="O59" s="110">
        <v>25200000</v>
      </c>
      <c r="P59" s="66"/>
      <c r="Q59" s="67"/>
      <c r="R59" s="110">
        <v>2</v>
      </c>
      <c r="S59" s="100">
        <v>10546649</v>
      </c>
      <c r="T59" s="100">
        <f t="shared" si="4"/>
        <v>35746649</v>
      </c>
      <c r="U59" s="100">
        <v>29960000</v>
      </c>
      <c r="V59" s="106">
        <v>43119</v>
      </c>
      <c r="W59" s="105">
        <v>43119</v>
      </c>
      <c r="X59" s="105">
        <v>43504</v>
      </c>
      <c r="Y59" s="86">
        <v>270</v>
      </c>
      <c r="Z59" s="86">
        <v>113</v>
      </c>
      <c r="AA59" s="68"/>
      <c r="AB59" s="62"/>
      <c r="AC59" s="62" t="s">
        <v>791</v>
      </c>
      <c r="AD59" s="62"/>
      <c r="AE59" s="62"/>
      <c r="AF59" s="69">
        <f t="shared" si="1"/>
        <v>0.83812051865337078</v>
      </c>
      <c r="AG59" s="27"/>
      <c r="AH59" s="27" t="b">
        <f t="shared" si="2"/>
        <v>0</v>
      </c>
    </row>
    <row r="60" spans="1:34" ht="44.25" customHeight="1" x14ac:dyDescent="0.25">
      <c r="A60" s="86">
        <v>46</v>
      </c>
      <c r="B60" s="86">
        <v>2018</v>
      </c>
      <c r="C60" s="87" t="s">
        <v>314</v>
      </c>
      <c r="D60" s="74">
        <v>5</v>
      </c>
      <c r="E60" s="87" t="str">
        <f>IF(D60=1,'Tipo '!$B$2,IF(D60=2,'Tipo '!$B$3,IF(D60=3,'Tipo '!$B$4,IF(D60=4,'Tipo '!$B$5,IF(D60=5,'Tipo '!$B$6,IF(D60=6,'Tipo '!$B$7,IF(D60=7,'Tipo '!$B$8,IF(D60=8,'Tipo '!$B$9,IF(D60=9,'Tipo '!$B$10,IF(D60=10,'Tipo '!$B$11,IF(D60=11,'Tipo '!$B$12,IF(D60=12,'Tipo '!$B$13,IF(D60=13,'Tipo '!$B$14,IF(D60=14,'Tipo '!$B$15,IF(D60=15,'Tipo '!$B$16,IF(D60=16,'Tipo '!$B$17,IF(D60=17,'Tipo '!$B$18,IF(D60=18,'Tipo '!$B$19,IF(D60=19,'Tipo '!$B$20,IF(D60=20,'Tipo '!$B$21,"No ha seleccionado un tipo de contrato válido"))))))))))))))))))))</f>
        <v>CONTRATOS DE PRESTACIÓN DE SERVICIOS PROFESIONALES Y DE APOYO A LA GESTIÓN</v>
      </c>
      <c r="F60" s="112" t="s">
        <v>107</v>
      </c>
      <c r="G60" s="63" t="s">
        <v>116</v>
      </c>
      <c r="H60" s="64" t="s">
        <v>466</v>
      </c>
      <c r="I60" s="83" t="s">
        <v>163</v>
      </c>
      <c r="J60" s="84">
        <v>45</v>
      </c>
      <c r="K60" s="65" t="str">
        <f>IF(J60=1,'Equivalencia BH-BMPT'!$D$2,IF(J60=2,'Equivalencia BH-BMPT'!$D$3,IF(J60=3,'Equivalencia BH-BMPT'!$D$4,IF(J60=4,'Equivalencia BH-BMPT'!$D$5,IF(J60=5,'Equivalencia BH-BMPT'!$D$6,IF(J60=6,'Equivalencia BH-BMPT'!$D$7,IF(J60=7,'Equivalencia BH-BMPT'!$D$8,IF(J60=8,'Equivalencia BH-BMPT'!$D$9,IF(J60=9,'Equivalencia BH-BMPT'!$D$10,IF(J60=10,'Equivalencia BH-BMPT'!$D$11,IF(J60=11,'Equivalencia BH-BMPT'!$D$12,IF(J60=12,'Equivalencia BH-BMPT'!$D$13,IF(J60=13,'Equivalencia BH-BMPT'!$D$14,IF(J60=14,'Equivalencia BH-BMPT'!$D$15,IF(J60=15,'Equivalencia BH-BMPT'!$D$16,IF(J60=16,'Equivalencia BH-BMPT'!$D$17,IF(J60=17,'Equivalencia BH-BMPT'!$D$18,IF(J60=18,'Equivalencia BH-BMPT'!$D$19,IF(J60=19,'Equivalencia BH-BMPT'!$D$20,IF(J60=20,'Equivalencia BH-BMPT'!$D$21,IF(J60=21,'Equivalencia BH-BMPT'!$D$22,IF(J60=22,'Equivalencia BH-BMPT'!$D$23,IF(J60=23,'Equivalencia BH-BMPT'!#REF!,IF(J60=24,'Equivalencia BH-BMPT'!$D$25,IF(J60=25,'Equivalencia BH-BMPT'!$D$26,IF(J60=26,'Equivalencia BH-BMPT'!$D$27,IF(J60=27,'Equivalencia BH-BMPT'!$D$28,IF(J60=28,'Equivalencia BH-BMPT'!$D$29,IF(J60=29,'Equivalencia BH-BMPT'!$D$30,IF(J60=30,'Equivalencia BH-BMPT'!$D$31,IF(J60=31,'Equivalencia BH-BMPT'!$D$32,IF(J60=32,'Equivalencia BH-BMPT'!$D$33,IF(J60=33,'Equivalencia BH-BMPT'!$D$34,IF(J60=34,'Equivalencia BH-BMPT'!$D$35,IF(J60=35,'Equivalencia BH-BMPT'!$D$36,IF(J60=36,'Equivalencia BH-BMPT'!$D$37,IF(J60=37,'Equivalencia BH-BMPT'!$D$38,IF(J60=38,'Equivalencia BH-BMPT'!#REF!,IF(J60=39,'Equivalencia BH-BMPT'!$D$40,IF(J60=40,'Equivalencia BH-BMPT'!$D$41,IF(J60=41,'Equivalencia BH-BMPT'!$D$42,IF(J60=42,'Equivalencia BH-BMPT'!$D$43,IF(J60=43,'Equivalencia BH-BMPT'!$D$44,IF(J60=44,'Equivalencia BH-BMPT'!$D$45,IF(J60=45,'Equivalencia BH-BMPT'!$D$46,"No ha seleccionado un número de programa")))))))))))))))))))))))))))))))))))))))))))))</f>
        <v>Gobernanza e influencia local, regional e internacional</v>
      </c>
      <c r="L60" s="79" t="s">
        <v>642</v>
      </c>
      <c r="M60" s="113">
        <v>79876655</v>
      </c>
      <c r="N60" s="97" t="s">
        <v>697</v>
      </c>
      <c r="O60" s="110">
        <v>69300000</v>
      </c>
      <c r="P60" s="66"/>
      <c r="Q60" s="67"/>
      <c r="R60" s="110">
        <v>2</v>
      </c>
      <c r="S60" s="100">
        <v>34136638</v>
      </c>
      <c r="T60" s="100">
        <f t="shared" si="4"/>
        <v>103436638</v>
      </c>
      <c r="U60" s="100">
        <v>82390000</v>
      </c>
      <c r="V60" s="106">
        <v>43118</v>
      </c>
      <c r="W60" s="105">
        <v>43119</v>
      </c>
      <c r="X60" s="105">
        <v>43524</v>
      </c>
      <c r="Y60" s="86">
        <v>270</v>
      </c>
      <c r="Z60" s="86">
        <v>133</v>
      </c>
      <c r="AA60" s="68"/>
      <c r="AB60" s="62"/>
      <c r="AC60" s="62" t="s">
        <v>791</v>
      </c>
      <c r="AD60" s="62"/>
      <c r="AE60" s="62"/>
      <c r="AF60" s="69">
        <f t="shared" si="1"/>
        <v>0.79652627534162512</v>
      </c>
      <c r="AG60" s="27"/>
      <c r="AH60" s="27" t="b">
        <f t="shared" si="2"/>
        <v>0</v>
      </c>
    </row>
    <row r="61" spans="1:34" ht="44.25" customHeight="1" x14ac:dyDescent="0.25">
      <c r="A61" s="86">
        <v>47</v>
      </c>
      <c r="B61" s="86">
        <v>2018</v>
      </c>
      <c r="C61" s="87" t="s">
        <v>315</v>
      </c>
      <c r="D61" s="74">
        <v>5</v>
      </c>
      <c r="E61" s="87" t="str">
        <f>IF(D61=1,'Tipo '!$B$2,IF(D61=2,'Tipo '!$B$3,IF(D61=3,'Tipo '!$B$4,IF(D61=4,'Tipo '!$B$5,IF(D61=5,'Tipo '!$B$6,IF(D61=6,'Tipo '!$B$7,IF(D61=7,'Tipo '!$B$8,IF(D61=8,'Tipo '!$B$9,IF(D61=9,'Tipo '!$B$10,IF(D61=10,'Tipo '!$B$11,IF(D61=11,'Tipo '!$B$12,IF(D61=12,'Tipo '!$B$13,IF(D61=13,'Tipo '!$B$14,IF(D61=14,'Tipo '!$B$15,IF(D61=15,'Tipo '!$B$16,IF(D61=16,'Tipo '!$B$17,IF(D61=17,'Tipo '!$B$18,IF(D61=18,'Tipo '!$B$19,IF(D61=19,'Tipo '!$B$20,IF(D61=20,'Tipo '!$B$21,"No ha seleccionado un tipo de contrato válido"))))))))))))))))))))</f>
        <v>CONTRATOS DE PRESTACIÓN DE SERVICIOS PROFESIONALES Y DE APOYO A LA GESTIÓN</v>
      </c>
      <c r="F61" s="112" t="s">
        <v>107</v>
      </c>
      <c r="G61" s="63" t="s">
        <v>116</v>
      </c>
      <c r="H61" s="64" t="s">
        <v>467</v>
      </c>
      <c r="I61" s="83" t="s">
        <v>163</v>
      </c>
      <c r="J61" s="84">
        <v>45</v>
      </c>
      <c r="K61" s="65" t="str">
        <f>IF(J61=1,'Equivalencia BH-BMPT'!$D$2,IF(J61=2,'Equivalencia BH-BMPT'!$D$3,IF(J61=3,'Equivalencia BH-BMPT'!$D$4,IF(J61=4,'Equivalencia BH-BMPT'!$D$5,IF(J61=5,'Equivalencia BH-BMPT'!$D$6,IF(J61=6,'Equivalencia BH-BMPT'!$D$7,IF(J61=7,'Equivalencia BH-BMPT'!$D$8,IF(J61=8,'Equivalencia BH-BMPT'!$D$9,IF(J61=9,'Equivalencia BH-BMPT'!$D$10,IF(J61=10,'Equivalencia BH-BMPT'!$D$11,IF(J61=11,'Equivalencia BH-BMPT'!$D$12,IF(J61=12,'Equivalencia BH-BMPT'!$D$13,IF(J61=13,'Equivalencia BH-BMPT'!$D$14,IF(J61=14,'Equivalencia BH-BMPT'!$D$15,IF(J61=15,'Equivalencia BH-BMPT'!$D$16,IF(J61=16,'Equivalencia BH-BMPT'!$D$17,IF(J61=17,'Equivalencia BH-BMPT'!$D$18,IF(J61=18,'Equivalencia BH-BMPT'!$D$19,IF(J61=19,'Equivalencia BH-BMPT'!$D$20,IF(J61=20,'Equivalencia BH-BMPT'!$D$21,IF(J61=21,'Equivalencia BH-BMPT'!$D$22,IF(J61=22,'Equivalencia BH-BMPT'!$D$23,IF(J61=23,'Equivalencia BH-BMPT'!#REF!,IF(J61=24,'Equivalencia BH-BMPT'!$D$25,IF(J61=25,'Equivalencia BH-BMPT'!$D$26,IF(J61=26,'Equivalencia BH-BMPT'!$D$27,IF(J61=27,'Equivalencia BH-BMPT'!$D$28,IF(J61=28,'Equivalencia BH-BMPT'!$D$29,IF(J61=29,'Equivalencia BH-BMPT'!$D$30,IF(J61=30,'Equivalencia BH-BMPT'!$D$31,IF(J61=31,'Equivalencia BH-BMPT'!$D$32,IF(J61=32,'Equivalencia BH-BMPT'!$D$33,IF(J61=33,'Equivalencia BH-BMPT'!$D$34,IF(J61=34,'Equivalencia BH-BMPT'!$D$35,IF(J61=35,'Equivalencia BH-BMPT'!$D$36,IF(J61=36,'Equivalencia BH-BMPT'!$D$37,IF(J61=37,'Equivalencia BH-BMPT'!$D$38,IF(J61=38,'Equivalencia BH-BMPT'!#REF!,IF(J61=39,'Equivalencia BH-BMPT'!$D$40,IF(J61=40,'Equivalencia BH-BMPT'!$D$41,IF(J61=41,'Equivalencia BH-BMPT'!$D$42,IF(J61=42,'Equivalencia BH-BMPT'!$D$43,IF(J61=43,'Equivalencia BH-BMPT'!$D$44,IF(J61=44,'Equivalencia BH-BMPT'!$D$45,IF(J61=45,'Equivalencia BH-BMPT'!$D$46,"No ha seleccionado un número de programa")))))))))))))))))))))))))))))))))))))))))))))</f>
        <v>Gobernanza e influencia local, regional e internacional</v>
      </c>
      <c r="L61" s="79" t="s">
        <v>642</v>
      </c>
      <c r="M61" s="113">
        <v>51574722</v>
      </c>
      <c r="N61" s="97" t="s">
        <v>698</v>
      </c>
      <c r="O61" s="110">
        <v>46800000</v>
      </c>
      <c r="P61" s="66"/>
      <c r="Q61" s="67"/>
      <c r="R61" s="110">
        <v>2</v>
      </c>
      <c r="S61" s="100">
        <v>18199995</v>
      </c>
      <c r="T61" s="100">
        <f t="shared" si="4"/>
        <v>64999995</v>
      </c>
      <c r="U61" s="100">
        <v>51826667</v>
      </c>
      <c r="V61" s="106">
        <v>43118</v>
      </c>
      <c r="W61" s="105">
        <v>43119</v>
      </c>
      <c r="X61" s="105">
        <v>43518</v>
      </c>
      <c r="Y61" s="86">
        <v>270</v>
      </c>
      <c r="Z61" s="86">
        <v>108</v>
      </c>
      <c r="AA61" s="68"/>
      <c r="AB61" s="62"/>
      <c r="AC61" s="62" t="s">
        <v>791</v>
      </c>
      <c r="AD61" s="62"/>
      <c r="AE61" s="62"/>
      <c r="AF61" s="69">
        <f t="shared" si="1"/>
        <v>0.79733339979487694</v>
      </c>
      <c r="AG61" s="27"/>
      <c r="AH61" s="27" t="b">
        <f t="shared" si="2"/>
        <v>0</v>
      </c>
    </row>
    <row r="62" spans="1:34" ht="44.25" customHeight="1" x14ac:dyDescent="0.25">
      <c r="A62" s="86">
        <v>48</v>
      </c>
      <c r="B62" s="86">
        <v>2018</v>
      </c>
      <c r="C62" s="87" t="s">
        <v>316</v>
      </c>
      <c r="D62" s="74">
        <v>5</v>
      </c>
      <c r="E62" s="87" t="str">
        <f>IF(D62=1,'Tipo '!$B$2,IF(D62=2,'Tipo '!$B$3,IF(D62=3,'Tipo '!$B$4,IF(D62=4,'Tipo '!$B$5,IF(D62=5,'Tipo '!$B$6,IF(D62=6,'Tipo '!$B$7,IF(D62=7,'Tipo '!$B$8,IF(D62=8,'Tipo '!$B$9,IF(D62=9,'Tipo '!$B$10,IF(D62=10,'Tipo '!$B$11,IF(D62=11,'Tipo '!$B$12,IF(D62=12,'Tipo '!$B$13,IF(D62=13,'Tipo '!$B$14,IF(D62=14,'Tipo '!$B$15,IF(D62=15,'Tipo '!$B$16,IF(D62=16,'Tipo '!$B$17,IF(D62=17,'Tipo '!$B$18,IF(D62=18,'Tipo '!$B$19,IF(D62=19,'Tipo '!$B$20,IF(D62=20,'Tipo '!$B$21,"No ha seleccionado un tipo de contrato válido"))))))))))))))))))))</f>
        <v>CONTRATOS DE PRESTACIÓN DE SERVICIOS PROFESIONALES Y DE APOYO A LA GESTIÓN</v>
      </c>
      <c r="F62" s="112" t="s">
        <v>107</v>
      </c>
      <c r="G62" s="63" t="s">
        <v>116</v>
      </c>
      <c r="H62" s="64" t="s">
        <v>468</v>
      </c>
      <c r="I62" s="83" t="s">
        <v>163</v>
      </c>
      <c r="J62" s="84">
        <v>45</v>
      </c>
      <c r="K62" s="65" t="str">
        <f>IF(J62=1,'Equivalencia BH-BMPT'!$D$2,IF(J62=2,'Equivalencia BH-BMPT'!$D$3,IF(J62=3,'Equivalencia BH-BMPT'!$D$4,IF(J62=4,'Equivalencia BH-BMPT'!$D$5,IF(J62=5,'Equivalencia BH-BMPT'!$D$6,IF(J62=6,'Equivalencia BH-BMPT'!$D$7,IF(J62=7,'Equivalencia BH-BMPT'!$D$8,IF(J62=8,'Equivalencia BH-BMPT'!$D$9,IF(J62=9,'Equivalencia BH-BMPT'!$D$10,IF(J62=10,'Equivalencia BH-BMPT'!$D$11,IF(J62=11,'Equivalencia BH-BMPT'!$D$12,IF(J62=12,'Equivalencia BH-BMPT'!$D$13,IF(J62=13,'Equivalencia BH-BMPT'!$D$14,IF(J62=14,'Equivalencia BH-BMPT'!$D$15,IF(J62=15,'Equivalencia BH-BMPT'!$D$16,IF(J62=16,'Equivalencia BH-BMPT'!$D$17,IF(J62=17,'Equivalencia BH-BMPT'!$D$18,IF(J62=18,'Equivalencia BH-BMPT'!$D$19,IF(J62=19,'Equivalencia BH-BMPT'!$D$20,IF(J62=20,'Equivalencia BH-BMPT'!$D$21,IF(J62=21,'Equivalencia BH-BMPT'!$D$22,IF(J62=22,'Equivalencia BH-BMPT'!$D$23,IF(J62=23,'Equivalencia BH-BMPT'!#REF!,IF(J62=24,'Equivalencia BH-BMPT'!$D$25,IF(J62=25,'Equivalencia BH-BMPT'!$D$26,IF(J62=26,'Equivalencia BH-BMPT'!$D$27,IF(J62=27,'Equivalencia BH-BMPT'!$D$28,IF(J62=28,'Equivalencia BH-BMPT'!$D$29,IF(J62=29,'Equivalencia BH-BMPT'!$D$30,IF(J62=30,'Equivalencia BH-BMPT'!$D$31,IF(J62=31,'Equivalencia BH-BMPT'!$D$32,IF(J62=32,'Equivalencia BH-BMPT'!$D$33,IF(J62=33,'Equivalencia BH-BMPT'!$D$34,IF(J62=34,'Equivalencia BH-BMPT'!$D$35,IF(J62=35,'Equivalencia BH-BMPT'!$D$36,IF(J62=36,'Equivalencia BH-BMPT'!$D$37,IF(J62=37,'Equivalencia BH-BMPT'!$D$38,IF(J62=38,'Equivalencia BH-BMPT'!#REF!,IF(J62=39,'Equivalencia BH-BMPT'!$D$40,IF(J62=40,'Equivalencia BH-BMPT'!$D$41,IF(J62=41,'Equivalencia BH-BMPT'!$D$42,IF(J62=42,'Equivalencia BH-BMPT'!$D$43,IF(J62=43,'Equivalencia BH-BMPT'!$D$44,IF(J62=44,'Equivalencia BH-BMPT'!$D$45,IF(J62=45,'Equivalencia BH-BMPT'!$D$46,"No ha seleccionado un número de programa")))))))))))))))))))))))))))))))))))))))))))))</f>
        <v>Gobernanza e influencia local, regional e internacional</v>
      </c>
      <c r="L62" s="79" t="s">
        <v>642</v>
      </c>
      <c r="M62" s="113">
        <v>1098719583</v>
      </c>
      <c r="N62" s="97" t="s">
        <v>699</v>
      </c>
      <c r="O62" s="110">
        <v>44550000</v>
      </c>
      <c r="P62" s="66"/>
      <c r="Q62" s="67"/>
      <c r="R62" s="110">
        <v>2</v>
      </c>
      <c r="S62" s="100">
        <v>21120000</v>
      </c>
      <c r="T62" s="100">
        <f t="shared" si="4"/>
        <v>65670000</v>
      </c>
      <c r="U62" s="100">
        <v>52965000</v>
      </c>
      <c r="V62" s="106">
        <v>43118</v>
      </c>
      <c r="W62" s="105">
        <v>43119</v>
      </c>
      <c r="X62" s="105">
        <v>43519</v>
      </c>
      <c r="Y62" s="86">
        <v>270</v>
      </c>
      <c r="Z62" s="86">
        <v>128</v>
      </c>
      <c r="AA62" s="68"/>
      <c r="AB62" s="62"/>
      <c r="AC62" s="62" t="s">
        <v>791</v>
      </c>
      <c r="AD62" s="62"/>
      <c r="AE62" s="62"/>
      <c r="AF62" s="69">
        <f t="shared" si="1"/>
        <v>0.80653266331658291</v>
      </c>
      <c r="AG62" s="27"/>
      <c r="AH62" s="27" t="b">
        <f t="shared" si="2"/>
        <v>0</v>
      </c>
    </row>
    <row r="63" spans="1:34" ht="44.25" customHeight="1" x14ac:dyDescent="0.25">
      <c r="A63" s="86">
        <v>49</v>
      </c>
      <c r="B63" s="86">
        <v>2018</v>
      </c>
      <c r="C63" s="87" t="s">
        <v>317</v>
      </c>
      <c r="D63" s="74">
        <v>5</v>
      </c>
      <c r="E63" s="87" t="str">
        <f>IF(D63=1,'Tipo '!$B$2,IF(D63=2,'Tipo '!$B$3,IF(D63=3,'Tipo '!$B$4,IF(D63=4,'Tipo '!$B$5,IF(D63=5,'Tipo '!$B$6,IF(D63=6,'Tipo '!$B$7,IF(D63=7,'Tipo '!$B$8,IF(D63=8,'Tipo '!$B$9,IF(D63=9,'Tipo '!$B$10,IF(D63=10,'Tipo '!$B$11,IF(D63=11,'Tipo '!$B$12,IF(D63=12,'Tipo '!$B$13,IF(D63=13,'Tipo '!$B$14,IF(D63=14,'Tipo '!$B$15,IF(D63=15,'Tipo '!$B$16,IF(D63=16,'Tipo '!$B$17,IF(D63=17,'Tipo '!$B$18,IF(D63=18,'Tipo '!$B$19,IF(D63=19,'Tipo '!$B$20,IF(D63=20,'Tipo '!$B$21,"No ha seleccionado un tipo de contrato válido"))))))))))))))))))))</f>
        <v>CONTRATOS DE PRESTACIÓN DE SERVICIOS PROFESIONALES Y DE APOYO A LA GESTIÓN</v>
      </c>
      <c r="F63" s="112" t="s">
        <v>107</v>
      </c>
      <c r="G63" s="63" t="s">
        <v>116</v>
      </c>
      <c r="H63" s="64" t="s">
        <v>469</v>
      </c>
      <c r="I63" s="83" t="s">
        <v>163</v>
      </c>
      <c r="J63" s="84">
        <v>45</v>
      </c>
      <c r="K63" s="65" t="str">
        <f>IF(J63=1,'Equivalencia BH-BMPT'!$D$2,IF(J63=2,'Equivalencia BH-BMPT'!$D$3,IF(J63=3,'Equivalencia BH-BMPT'!$D$4,IF(J63=4,'Equivalencia BH-BMPT'!$D$5,IF(J63=5,'Equivalencia BH-BMPT'!$D$6,IF(J63=6,'Equivalencia BH-BMPT'!$D$7,IF(J63=7,'Equivalencia BH-BMPT'!$D$8,IF(J63=8,'Equivalencia BH-BMPT'!$D$9,IF(J63=9,'Equivalencia BH-BMPT'!$D$10,IF(J63=10,'Equivalencia BH-BMPT'!$D$11,IF(J63=11,'Equivalencia BH-BMPT'!$D$12,IF(J63=12,'Equivalencia BH-BMPT'!$D$13,IF(J63=13,'Equivalencia BH-BMPT'!$D$14,IF(J63=14,'Equivalencia BH-BMPT'!$D$15,IF(J63=15,'Equivalencia BH-BMPT'!$D$16,IF(J63=16,'Equivalencia BH-BMPT'!$D$17,IF(J63=17,'Equivalencia BH-BMPT'!$D$18,IF(J63=18,'Equivalencia BH-BMPT'!$D$19,IF(J63=19,'Equivalencia BH-BMPT'!$D$20,IF(J63=20,'Equivalencia BH-BMPT'!$D$21,IF(J63=21,'Equivalencia BH-BMPT'!$D$22,IF(J63=22,'Equivalencia BH-BMPT'!$D$23,IF(J63=23,'Equivalencia BH-BMPT'!#REF!,IF(J63=24,'Equivalencia BH-BMPT'!$D$25,IF(J63=25,'Equivalencia BH-BMPT'!$D$26,IF(J63=26,'Equivalencia BH-BMPT'!$D$27,IF(J63=27,'Equivalencia BH-BMPT'!$D$28,IF(J63=28,'Equivalencia BH-BMPT'!$D$29,IF(J63=29,'Equivalencia BH-BMPT'!$D$30,IF(J63=30,'Equivalencia BH-BMPT'!$D$31,IF(J63=31,'Equivalencia BH-BMPT'!$D$32,IF(J63=32,'Equivalencia BH-BMPT'!$D$33,IF(J63=33,'Equivalencia BH-BMPT'!$D$34,IF(J63=34,'Equivalencia BH-BMPT'!$D$35,IF(J63=35,'Equivalencia BH-BMPT'!$D$36,IF(J63=36,'Equivalencia BH-BMPT'!$D$37,IF(J63=37,'Equivalencia BH-BMPT'!$D$38,IF(J63=38,'Equivalencia BH-BMPT'!#REF!,IF(J63=39,'Equivalencia BH-BMPT'!$D$40,IF(J63=40,'Equivalencia BH-BMPT'!$D$41,IF(J63=41,'Equivalencia BH-BMPT'!$D$42,IF(J63=42,'Equivalencia BH-BMPT'!$D$43,IF(J63=43,'Equivalencia BH-BMPT'!$D$44,IF(J63=44,'Equivalencia BH-BMPT'!$D$45,IF(J63=45,'Equivalencia BH-BMPT'!$D$46,"No ha seleccionado un número de programa")))))))))))))))))))))))))))))))))))))))))))))</f>
        <v>Gobernanza e influencia local, regional e internacional</v>
      </c>
      <c r="L63" s="79" t="s">
        <v>642</v>
      </c>
      <c r="M63" s="113">
        <v>52451354</v>
      </c>
      <c r="N63" s="97" t="s">
        <v>700</v>
      </c>
      <c r="O63" s="110">
        <v>55800000</v>
      </c>
      <c r="P63" s="66"/>
      <c r="Q63" s="67"/>
      <c r="R63" s="110">
        <v>2</v>
      </c>
      <c r="S63" s="100">
        <v>20253308</v>
      </c>
      <c r="T63" s="100">
        <f t="shared" si="4"/>
        <v>76053308</v>
      </c>
      <c r="U63" s="100">
        <v>66340000</v>
      </c>
      <c r="V63" s="106">
        <v>43119</v>
      </c>
      <c r="W63" s="105">
        <v>43119</v>
      </c>
      <c r="X63" s="105">
        <v>43489</v>
      </c>
      <c r="Y63" s="86">
        <v>270</v>
      </c>
      <c r="Z63" s="86">
        <v>98</v>
      </c>
      <c r="AA63" s="68"/>
      <c r="AB63" s="62"/>
      <c r="AC63" s="62" t="s">
        <v>791</v>
      </c>
      <c r="AD63" s="62"/>
      <c r="AE63" s="62"/>
      <c r="AF63" s="69">
        <f t="shared" si="1"/>
        <v>0.87228289925271885</v>
      </c>
      <c r="AG63" s="27"/>
      <c r="AH63" s="27" t="b">
        <f t="shared" si="2"/>
        <v>0</v>
      </c>
    </row>
    <row r="64" spans="1:34" ht="44.25" customHeight="1" x14ac:dyDescent="0.25">
      <c r="A64" s="86">
        <v>50</v>
      </c>
      <c r="B64" s="86">
        <v>2018</v>
      </c>
      <c r="C64" s="87" t="s">
        <v>300</v>
      </c>
      <c r="D64" s="74">
        <v>5</v>
      </c>
      <c r="E64" s="87" t="str">
        <f>IF(D64=1,'Tipo '!$B$2,IF(D64=2,'Tipo '!$B$3,IF(D64=3,'Tipo '!$B$4,IF(D64=4,'Tipo '!$B$5,IF(D64=5,'Tipo '!$B$6,IF(D64=6,'Tipo '!$B$7,IF(D64=7,'Tipo '!$B$8,IF(D64=8,'Tipo '!$B$9,IF(D64=9,'Tipo '!$B$10,IF(D64=10,'Tipo '!$B$11,IF(D64=11,'Tipo '!$B$12,IF(D64=12,'Tipo '!$B$13,IF(D64=13,'Tipo '!$B$14,IF(D64=14,'Tipo '!$B$15,IF(D64=15,'Tipo '!$B$16,IF(D64=16,'Tipo '!$B$17,IF(D64=17,'Tipo '!$B$18,IF(D64=18,'Tipo '!$B$19,IF(D64=19,'Tipo '!$B$20,IF(D64=20,'Tipo '!$B$21,"No ha seleccionado un tipo de contrato válido"))))))))))))))))))))</f>
        <v>CONTRATOS DE PRESTACIÓN DE SERVICIOS PROFESIONALES Y DE APOYO A LA GESTIÓN</v>
      </c>
      <c r="F64" s="112" t="s">
        <v>107</v>
      </c>
      <c r="G64" s="63" t="s">
        <v>116</v>
      </c>
      <c r="H64" s="64" t="s">
        <v>470</v>
      </c>
      <c r="I64" s="83" t="s">
        <v>163</v>
      </c>
      <c r="J64" s="84">
        <v>45</v>
      </c>
      <c r="K64" s="65" t="str">
        <f>IF(J64=1,'Equivalencia BH-BMPT'!$D$2,IF(J64=2,'Equivalencia BH-BMPT'!$D$3,IF(J64=3,'Equivalencia BH-BMPT'!$D$4,IF(J64=4,'Equivalencia BH-BMPT'!$D$5,IF(J64=5,'Equivalencia BH-BMPT'!$D$6,IF(J64=6,'Equivalencia BH-BMPT'!$D$7,IF(J64=7,'Equivalencia BH-BMPT'!$D$8,IF(J64=8,'Equivalencia BH-BMPT'!$D$9,IF(J64=9,'Equivalencia BH-BMPT'!$D$10,IF(J64=10,'Equivalencia BH-BMPT'!$D$11,IF(J64=11,'Equivalencia BH-BMPT'!$D$12,IF(J64=12,'Equivalencia BH-BMPT'!$D$13,IF(J64=13,'Equivalencia BH-BMPT'!$D$14,IF(J64=14,'Equivalencia BH-BMPT'!$D$15,IF(J64=15,'Equivalencia BH-BMPT'!$D$16,IF(J64=16,'Equivalencia BH-BMPT'!$D$17,IF(J64=17,'Equivalencia BH-BMPT'!$D$18,IF(J64=18,'Equivalencia BH-BMPT'!$D$19,IF(J64=19,'Equivalencia BH-BMPT'!$D$20,IF(J64=20,'Equivalencia BH-BMPT'!$D$21,IF(J64=21,'Equivalencia BH-BMPT'!$D$22,IF(J64=22,'Equivalencia BH-BMPT'!$D$23,IF(J64=23,'Equivalencia BH-BMPT'!#REF!,IF(J64=24,'Equivalencia BH-BMPT'!$D$25,IF(J64=25,'Equivalencia BH-BMPT'!$D$26,IF(J64=26,'Equivalencia BH-BMPT'!$D$27,IF(J64=27,'Equivalencia BH-BMPT'!$D$28,IF(J64=28,'Equivalencia BH-BMPT'!$D$29,IF(J64=29,'Equivalencia BH-BMPT'!$D$30,IF(J64=30,'Equivalencia BH-BMPT'!$D$31,IF(J64=31,'Equivalencia BH-BMPT'!$D$32,IF(J64=32,'Equivalencia BH-BMPT'!$D$33,IF(J64=33,'Equivalencia BH-BMPT'!$D$34,IF(J64=34,'Equivalencia BH-BMPT'!$D$35,IF(J64=35,'Equivalencia BH-BMPT'!$D$36,IF(J64=36,'Equivalencia BH-BMPT'!$D$37,IF(J64=37,'Equivalencia BH-BMPT'!$D$38,IF(J64=38,'Equivalencia BH-BMPT'!#REF!,IF(J64=39,'Equivalencia BH-BMPT'!$D$40,IF(J64=40,'Equivalencia BH-BMPT'!$D$41,IF(J64=41,'Equivalencia BH-BMPT'!$D$42,IF(J64=42,'Equivalencia BH-BMPT'!$D$43,IF(J64=43,'Equivalencia BH-BMPT'!$D$44,IF(J64=44,'Equivalencia BH-BMPT'!$D$45,IF(J64=45,'Equivalencia BH-BMPT'!$D$46,"No ha seleccionado un número de programa")))))))))))))))))))))))))))))))))))))))))))))</f>
        <v>Gobernanza e influencia local, regional e internacional</v>
      </c>
      <c r="L64" s="79" t="s">
        <v>642</v>
      </c>
      <c r="M64" s="113">
        <v>51940503</v>
      </c>
      <c r="N64" s="97" t="s">
        <v>701</v>
      </c>
      <c r="O64" s="110">
        <v>44550000</v>
      </c>
      <c r="P64" s="66"/>
      <c r="Q64" s="67"/>
      <c r="R64" s="110">
        <v>2</v>
      </c>
      <c r="S64" s="100">
        <v>17820000</v>
      </c>
      <c r="T64" s="100">
        <f t="shared" si="4"/>
        <v>62370000</v>
      </c>
      <c r="U64" s="100">
        <v>52965000</v>
      </c>
      <c r="V64" s="106">
        <v>43119</v>
      </c>
      <c r="W64" s="105">
        <v>43119</v>
      </c>
      <c r="X64" s="105">
        <v>43499</v>
      </c>
      <c r="Y64" s="86">
        <v>270</v>
      </c>
      <c r="Z64" s="86">
        <v>108</v>
      </c>
      <c r="AA64" s="68"/>
      <c r="AB64" s="62"/>
      <c r="AC64" s="62" t="s">
        <v>791</v>
      </c>
      <c r="AD64" s="62"/>
      <c r="AE64" s="62"/>
      <c r="AF64" s="69">
        <f t="shared" si="1"/>
        <v>0.84920634920634919</v>
      </c>
      <c r="AG64" s="27"/>
      <c r="AH64" s="27" t="b">
        <f t="shared" si="2"/>
        <v>0</v>
      </c>
    </row>
    <row r="65" spans="1:34" ht="44.25" customHeight="1" x14ac:dyDescent="0.25">
      <c r="A65" s="86">
        <v>51</v>
      </c>
      <c r="B65" s="86">
        <v>2018</v>
      </c>
      <c r="C65" s="87" t="s">
        <v>318</v>
      </c>
      <c r="D65" s="74">
        <v>5</v>
      </c>
      <c r="E65" s="87" t="str">
        <f>IF(D65=1,'Tipo '!$B$2,IF(D65=2,'Tipo '!$B$3,IF(D65=3,'Tipo '!$B$4,IF(D65=4,'Tipo '!$B$5,IF(D65=5,'Tipo '!$B$6,IF(D65=6,'Tipo '!$B$7,IF(D65=7,'Tipo '!$B$8,IF(D65=8,'Tipo '!$B$9,IF(D65=9,'Tipo '!$B$10,IF(D65=10,'Tipo '!$B$11,IF(D65=11,'Tipo '!$B$12,IF(D65=12,'Tipo '!$B$13,IF(D65=13,'Tipo '!$B$14,IF(D65=14,'Tipo '!$B$15,IF(D65=15,'Tipo '!$B$16,IF(D65=16,'Tipo '!$B$17,IF(D65=17,'Tipo '!$B$18,IF(D65=18,'Tipo '!$B$19,IF(D65=19,'Tipo '!$B$20,IF(D65=20,'Tipo '!$B$21,"No ha seleccionado un tipo de contrato válido"))))))))))))))))))))</f>
        <v>CONTRATOS DE PRESTACIÓN DE SERVICIOS PROFESIONALES Y DE APOYO A LA GESTIÓN</v>
      </c>
      <c r="F65" s="112" t="s">
        <v>107</v>
      </c>
      <c r="G65" s="63" t="s">
        <v>116</v>
      </c>
      <c r="H65" s="64" t="s">
        <v>471</v>
      </c>
      <c r="I65" s="83" t="s">
        <v>163</v>
      </c>
      <c r="J65" s="84">
        <v>45</v>
      </c>
      <c r="K65" s="65" t="str">
        <f>IF(J65=1,'Equivalencia BH-BMPT'!$D$2,IF(J65=2,'Equivalencia BH-BMPT'!$D$3,IF(J65=3,'Equivalencia BH-BMPT'!$D$4,IF(J65=4,'Equivalencia BH-BMPT'!$D$5,IF(J65=5,'Equivalencia BH-BMPT'!$D$6,IF(J65=6,'Equivalencia BH-BMPT'!$D$7,IF(J65=7,'Equivalencia BH-BMPT'!$D$8,IF(J65=8,'Equivalencia BH-BMPT'!$D$9,IF(J65=9,'Equivalencia BH-BMPT'!$D$10,IF(J65=10,'Equivalencia BH-BMPT'!$D$11,IF(J65=11,'Equivalencia BH-BMPT'!$D$12,IF(J65=12,'Equivalencia BH-BMPT'!$D$13,IF(J65=13,'Equivalencia BH-BMPT'!$D$14,IF(J65=14,'Equivalencia BH-BMPT'!$D$15,IF(J65=15,'Equivalencia BH-BMPT'!$D$16,IF(J65=16,'Equivalencia BH-BMPT'!$D$17,IF(J65=17,'Equivalencia BH-BMPT'!$D$18,IF(J65=18,'Equivalencia BH-BMPT'!$D$19,IF(J65=19,'Equivalencia BH-BMPT'!$D$20,IF(J65=20,'Equivalencia BH-BMPT'!$D$21,IF(J65=21,'Equivalencia BH-BMPT'!$D$22,IF(J65=22,'Equivalencia BH-BMPT'!$D$23,IF(J65=23,'Equivalencia BH-BMPT'!#REF!,IF(J65=24,'Equivalencia BH-BMPT'!$D$25,IF(J65=25,'Equivalencia BH-BMPT'!$D$26,IF(J65=26,'Equivalencia BH-BMPT'!$D$27,IF(J65=27,'Equivalencia BH-BMPT'!$D$28,IF(J65=28,'Equivalencia BH-BMPT'!$D$29,IF(J65=29,'Equivalencia BH-BMPT'!$D$30,IF(J65=30,'Equivalencia BH-BMPT'!$D$31,IF(J65=31,'Equivalencia BH-BMPT'!$D$32,IF(J65=32,'Equivalencia BH-BMPT'!$D$33,IF(J65=33,'Equivalencia BH-BMPT'!$D$34,IF(J65=34,'Equivalencia BH-BMPT'!$D$35,IF(J65=35,'Equivalencia BH-BMPT'!$D$36,IF(J65=36,'Equivalencia BH-BMPT'!$D$37,IF(J65=37,'Equivalencia BH-BMPT'!$D$38,IF(J65=38,'Equivalencia BH-BMPT'!#REF!,IF(J65=39,'Equivalencia BH-BMPT'!$D$40,IF(J65=40,'Equivalencia BH-BMPT'!$D$41,IF(J65=41,'Equivalencia BH-BMPT'!$D$42,IF(J65=42,'Equivalencia BH-BMPT'!$D$43,IF(J65=43,'Equivalencia BH-BMPT'!$D$44,IF(J65=44,'Equivalencia BH-BMPT'!$D$45,IF(J65=45,'Equivalencia BH-BMPT'!$D$46,"No ha seleccionado un número de programa")))))))))))))))))))))))))))))))))))))))))))))</f>
        <v>Gobernanza e influencia local, regional e internacional</v>
      </c>
      <c r="L65" s="79" t="s">
        <v>642</v>
      </c>
      <c r="M65" s="113">
        <v>1098664019</v>
      </c>
      <c r="N65" s="97" t="s">
        <v>702</v>
      </c>
      <c r="O65" s="110">
        <v>34200000</v>
      </c>
      <c r="P65" s="66"/>
      <c r="Q65" s="67"/>
      <c r="R65" s="110">
        <v>2</v>
      </c>
      <c r="S65" s="100">
        <v>16213340</v>
      </c>
      <c r="T65" s="100">
        <f t="shared" si="4"/>
        <v>50413340</v>
      </c>
      <c r="U65" s="100">
        <v>40660000</v>
      </c>
      <c r="V65" s="106">
        <v>43119</v>
      </c>
      <c r="W65" s="105">
        <v>43119</v>
      </c>
      <c r="X65" s="105">
        <v>43519</v>
      </c>
      <c r="Y65" s="86">
        <v>270</v>
      </c>
      <c r="Z65" s="86">
        <v>128</v>
      </c>
      <c r="AA65" s="68"/>
      <c r="AB65" s="62"/>
      <c r="AC65" s="62" t="s">
        <v>791</v>
      </c>
      <c r="AD65" s="62"/>
      <c r="AE65" s="62"/>
      <c r="AF65" s="69">
        <f t="shared" si="1"/>
        <v>0.8065325566605982</v>
      </c>
      <c r="AG65" s="27"/>
      <c r="AH65" s="27" t="b">
        <f t="shared" si="2"/>
        <v>0</v>
      </c>
    </row>
    <row r="66" spans="1:34" ht="44.25" customHeight="1" x14ac:dyDescent="0.25">
      <c r="A66" s="86">
        <v>52</v>
      </c>
      <c r="B66" s="86">
        <v>2018</v>
      </c>
      <c r="C66" s="87" t="s">
        <v>319</v>
      </c>
      <c r="D66" s="74">
        <v>5</v>
      </c>
      <c r="E66" s="87" t="str">
        <f>IF(D66=1,'Tipo '!$B$2,IF(D66=2,'Tipo '!$B$3,IF(D66=3,'Tipo '!$B$4,IF(D66=4,'Tipo '!$B$5,IF(D66=5,'Tipo '!$B$6,IF(D66=6,'Tipo '!$B$7,IF(D66=7,'Tipo '!$B$8,IF(D66=8,'Tipo '!$B$9,IF(D66=9,'Tipo '!$B$10,IF(D66=10,'Tipo '!$B$11,IF(D66=11,'Tipo '!$B$12,IF(D66=12,'Tipo '!$B$13,IF(D66=13,'Tipo '!$B$14,IF(D66=14,'Tipo '!$B$15,IF(D66=15,'Tipo '!$B$16,IF(D66=16,'Tipo '!$B$17,IF(D66=17,'Tipo '!$B$18,IF(D66=18,'Tipo '!$B$19,IF(D66=19,'Tipo '!$B$20,IF(D66=20,'Tipo '!$B$21,"No ha seleccionado un tipo de contrato válido"))))))))))))))))))))</f>
        <v>CONTRATOS DE PRESTACIÓN DE SERVICIOS PROFESIONALES Y DE APOYO A LA GESTIÓN</v>
      </c>
      <c r="F66" s="112" t="s">
        <v>107</v>
      </c>
      <c r="G66" s="63" t="s">
        <v>116</v>
      </c>
      <c r="H66" s="64" t="s">
        <v>472</v>
      </c>
      <c r="I66" s="83" t="s">
        <v>163</v>
      </c>
      <c r="J66" s="84">
        <v>45</v>
      </c>
      <c r="K66" s="65" t="str">
        <f>IF(J66=1,'Equivalencia BH-BMPT'!$D$2,IF(J66=2,'Equivalencia BH-BMPT'!$D$3,IF(J66=3,'Equivalencia BH-BMPT'!$D$4,IF(J66=4,'Equivalencia BH-BMPT'!$D$5,IF(J66=5,'Equivalencia BH-BMPT'!$D$6,IF(J66=6,'Equivalencia BH-BMPT'!$D$7,IF(J66=7,'Equivalencia BH-BMPT'!$D$8,IF(J66=8,'Equivalencia BH-BMPT'!$D$9,IF(J66=9,'Equivalencia BH-BMPT'!$D$10,IF(J66=10,'Equivalencia BH-BMPT'!$D$11,IF(J66=11,'Equivalencia BH-BMPT'!$D$12,IF(J66=12,'Equivalencia BH-BMPT'!$D$13,IF(J66=13,'Equivalencia BH-BMPT'!$D$14,IF(J66=14,'Equivalencia BH-BMPT'!$D$15,IF(J66=15,'Equivalencia BH-BMPT'!$D$16,IF(J66=16,'Equivalencia BH-BMPT'!$D$17,IF(J66=17,'Equivalencia BH-BMPT'!$D$18,IF(J66=18,'Equivalencia BH-BMPT'!$D$19,IF(J66=19,'Equivalencia BH-BMPT'!$D$20,IF(J66=20,'Equivalencia BH-BMPT'!$D$21,IF(J66=21,'Equivalencia BH-BMPT'!$D$22,IF(J66=22,'Equivalencia BH-BMPT'!$D$23,IF(J66=23,'Equivalencia BH-BMPT'!#REF!,IF(J66=24,'Equivalencia BH-BMPT'!$D$25,IF(J66=25,'Equivalencia BH-BMPT'!$D$26,IF(J66=26,'Equivalencia BH-BMPT'!$D$27,IF(J66=27,'Equivalencia BH-BMPT'!$D$28,IF(J66=28,'Equivalencia BH-BMPT'!$D$29,IF(J66=29,'Equivalencia BH-BMPT'!$D$30,IF(J66=30,'Equivalencia BH-BMPT'!$D$31,IF(J66=31,'Equivalencia BH-BMPT'!$D$32,IF(J66=32,'Equivalencia BH-BMPT'!$D$33,IF(J66=33,'Equivalencia BH-BMPT'!$D$34,IF(J66=34,'Equivalencia BH-BMPT'!$D$35,IF(J66=35,'Equivalencia BH-BMPT'!$D$36,IF(J66=36,'Equivalencia BH-BMPT'!$D$37,IF(J66=37,'Equivalencia BH-BMPT'!$D$38,IF(J66=38,'Equivalencia BH-BMPT'!#REF!,IF(J66=39,'Equivalencia BH-BMPT'!$D$40,IF(J66=40,'Equivalencia BH-BMPT'!$D$41,IF(J66=41,'Equivalencia BH-BMPT'!$D$42,IF(J66=42,'Equivalencia BH-BMPT'!$D$43,IF(J66=43,'Equivalencia BH-BMPT'!$D$44,IF(J66=44,'Equivalencia BH-BMPT'!$D$45,IF(J66=45,'Equivalencia BH-BMPT'!$D$46,"No ha seleccionado un número de programa")))))))))))))))))))))))))))))))))))))))))))))</f>
        <v>Gobernanza e influencia local, regional e internacional</v>
      </c>
      <c r="L66" s="79" t="s">
        <v>642</v>
      </c>
      <c r="M66" s="113">
        <v>1022329582</v>
      </c>
      <c r="N66" s="97" t="s">
        <v>703</v>
      </c>
      <c r="O66" s="110">
        <v>63000000</v>
      </c>
      <c r="P66" s="66"/>
      <c r="Q66" s="67"/>
      <c r="R66" s="110">
        <v>2</v>
      </c>
      <c r="S66" s="100">
        <v>31033309</v>
      </c>
      <c r="T66" s="100">
        <f t="shared" si="4"/>
        <v>94033309</v>
      </c>
      <c r="U66" s="100">
        <v>74900000</v>
      </c>
      <c r="V66" s="106">
        <v>43119</v>
      </c>
      <c r="W66" s="105">
        <v>43119</v>
      </c>
      <c r="X66" s="105">
        <v>43524</v>
      </c>
      <c r="Y66" s="86">
        <v>270</v>
      </c>
      <c r="Z66" s="86">
        <v>133</v>
      </c>
      <c r="AA66" s="68"/>
      <c r="AB66" s="62"/>
      <c r="AC66" s="62" t="s">
        <v>791</v>
      </c>
      <c r="AD66" s="62"/>
      <c r="AE66" s="62"/>
      <c r="AF66" s="69">
        <f t="shared" si="1"/>
        <v>0.79652626071044674</v>
      </c>
      <c r="AG66" s="27"/>
      <c r="AH66" s="27" t="b">
        <f t="shared" si="2"/>
        <v>0</v>
      </c>
    </row>
    <row r="67" spans="1:34" ht="44.25" customHeight="1" x14ac:dyDescent="0.25">
      <c r="A67" s="86">
        <v>53</v>
      </c>
      <c r="B67" s="86">
        <v>2018</v>
      </c>
      <c r="C67" s="87" t="s">
        <v>320</v>
      </c>
      <c r="D67" s="74">
        <v>5</v>
      </c>
      <c r="E67" s="87" t="str">
        <f>IF(D67=1,'Tipo '!$B$2,IF(D67=2,'Tipo '!$B$3,IF(D67=3,'Tipo '!$B$4,IF(D67=4,'Tipo '!$B$5,IF(D67=5,'Tipo '!$B$6,IF(D67=6,'Tipo '!$B$7,IF(D67=7,'Tipo '!$B$8,IF(D67=8,'Tipo '!$B$9,IF(D67=9,'Tipo '!$B$10,IF(D67=10,'Tipo '!$B$11,IF(D67=11,'Tipo '!$B$12,IF(D67=12,'Tipo '!$B$13,IF(D67=13,'Tipo '!$B$14,IF(D67=14,'Tipo '!$B$15,IF(D67=15,'Tipo '!$B$16,IF(D67=16,'Tipo '!$B$17,IF(D67=17,'Tipo '!$B$18,IF(D67=18,'Tipo '!$B$19,IF(D67=19,'Tipo '!$B$20,IF(D67=20,'Tipo '!$B$21,"No ha seleccionado un tipo de contrato válido"))))))))))))))))))))</f>
        <v>CONTRATOS DE PRESTACIÓN DE SERVICIOS PROFESIONALES Y DE APOYO A LA GESTIÓN</v>
      </c>
      <c r="F67" s="112" t="s">
        <v>107</v>
      </c>
      <c r="G67" s="63" t="s">
        <v>116</v>
      </c>
      <c r="H67" s="64" t="s">
        <v>473</v>
      </c>
      <c r="I67" s="83" t="s">
        <v>163</v>
      </c>
      <c r="J67" s="84">
        <v>45</v>
      </c>
      <c r="K67" s="65" t="str">
        <f>IF(J67=1,'Equivalencia BH-BMPT'!$D$2,IF(J67=2,'Equivalencia BH-BMPT'!$D$3,IF(J67=3,'Equivalencia BH-BMPT'!$D$4,IF(J67=4,'Equivalencia BH-BMPT'!$D$5,IF(J67=5,'Equivalencia BH-BMPT'!$D$6,IF(J67=6,'Equivalencia BH-BMPT'!$D$7,IF(J67=7,'Equivalencia BH-BMPT'!$D$8,IF(J67=8,'Equivalencia BH-BMPT'!$D$9,IF(J67=9,'Equivalencia BH-BMPT'!$D$10,IF(J67=10,'Equivalencia BH-BMPT'!$D$11,IF(J67=11,'Equivalencia BH-BMPT'!$D$12,IF(J67=12,'Equivalencia BH-BMPT'!$D$13,IF(J67=13,'Equivalencia BH-BMPT'!$D$14,IF(J67=14,'Equivalencia BH-BMPT'!$D$15,IF(J67=15,'Equivalencia BH-BMPT'!$D$16,IF(J67=16,'Equivalencia BH-BMPT'!$D$17,IF(J67=17,'Equivalencia BH-BMPT'!$D$18,IF(J67=18,'Equivalencia BH-BMPT'!$D$19,IF(J67=19,'Equivalencia BH-BMPT'!$D$20,IF(J67=20,'Equivalencia BH-BMPT'!$D$21,IF(J67=21,'Equivalencia BH-BMPT'!$D$22,IF(J67=22,'Equivalencia BH-BMPT'!$D$23,IF(J67=23,'Equivalencia BH-BMPT'!#REF!,IF(J67=24,'Equivalencia BH-BMPT'!$D$25,IF(J67=25,'Equivalencia BH-BMPT'!$D$26,IF(J67=26,'Equivalencia BH-BMPT'!$D$27,IF(J67=27,'Equivalencia BH-BMPT'!$D$28,IF(J67=28,'Equivalencia BH-BMPT'!$D$29,IF(J67=29,'Equivalencia BH-BMPT'!$D$30,IF(J67=30,'Equivalencia BH-BMPT'!$D$31,IF(J67=31,'Equivalencia BH-BMPT'!$D$32,IF(J67=32,'Equivalencia BH-BMPT'!$D$33,IF(J67=33,'Equivalencia BH-BMPT'!$D$34,IF(J67=34,'Equivalencia BH-BMPT'!$D$35,IF(J67=35,'Equivalencia BH-BMPT'!$D$36,IF(J67=36,'Equivalencia BH-BMPT'!$D$37,IF(J67=37,'Equivalencia BH-BMPT'!$D$38,IF(J67=38,'Equivalencia BH-BMPT'!#REF!,IF(J67=39,'Equivalencia BH-BMPT'!$D$40,IF(J67=40,'Equivalencia BH-BMPT'!$D$41,IF(J67=41,'Equivalencia BH-BMPT'!$D$42,IF(J67=42,'Equivalencia BH-BMPT'!$D$43,IF(J67=43,'Equivalencia BH-BMPT'!$D$44,IF(J67=44,'Equivalencia BH-BMPT'!$D$45,IF(J67=45,'Equivalencia BH-BMPT'!$D$46,"No ha seleccionado un número de programa")))))))))))))))))))))))))))))))))))))))))))))</f>
        <v>Gobernanza e influencia local, regional e internacional</v>
      </c>
      <c r="L67" s="79" t="s">
        <v>642</v>
      </c>
      <c r="M67" s="113">
        <v>41441151</v>
      </c>
      <c r="N67" s="97" t="s">
        <v>704</v>
      </c>
      <c r="O67" s="110">
        <v>28800000</v>
      </c>
      <c r="P67" s="66"/>
      <c r="Q67" s="67"/>
      <c r="R67" s="110">
        <v>2</v>
      </c>
      <c r="S67" s="100">
        <v>13653340</v>
      </c>
      <c r="T67" s="100">
        <f t="shared" si="4"/>
        <v>42453340</v>
      </c>
      <c r="U67" s="100">
        <v>34240000</v>
      </c>
      <c r="V67" s="106">
        <v>43119</v>
      </c>
      <c r="W67" s="105">
        <v>43119</v>
      </c>
      <c r="X67" s="105">
        <v>43519</v>
      </c>
      <c r="Y67" s="86">
        <v>270</v>
      </c>
      <c r="Z67" s="86">
        <v>128</v>
      </c>
      <c r="AA67" s="68"/>
      <c r="AB67" s="62"/>
      <c r="AC67" s="62" t="s">
        <v>791</v>
      </c>
      <c r="AD67" s="62"/>
      <c r="AE67" s="62"/>
      <c r="AF67" s="69">
        <f t="shared" si="1"/>
        <v>0.80653253666260416</v>
      </c>
      <c r="AG67" s="27"/>
      <c r="AH67" s="27" t="b">
        <f t="shared" si="2"/>
        <v>0</v>
      </c>
    </row>
    <row r="68" spans="1:34" ht="44.25" customHeight="1" x14ac:dyDescent="0.25">
      <c r="A68" s="86">
        <v>54</v>
      </c>
      <c r="B68" s="86">
        <v>2018</v>
      </c>
      <c r="C68" s="87" t="s">
        <v>321</v>
      </c>
      <c r="D68" s="74">
        <v>5</v>
      </c>
      <c r="E68" s="87" t="str">
        <f>IF(D68=1,'Tipo '!$B$2,IF(D68=2,'Tipo '!$B$3,IF(D68=3,'Tipo '!$B$4,IF(D68=4,'Tipo '!$B$5,IF(D68=5,'Tipo '!$B$6,IF(D68=6,'Tipo '!$B$7,IF(D68=7,'Tipo '!$B$8,IF(D68=8,'Tipo '!$B$9,IF(D68=9,'Tipo '!$B$10,IF(D68=10,'Tipo '!$B$11,IF(D68=11,'Tipo '!$B$12,IF(D68=12,'Tipo '!$B$13,IF(D68=13,'Tipo '!$B$14,IF(D68=14,'Tipo '!$B$15,IF(D68=15,'Tipo '!$B$16,IF(D68=16,'Tipo '!$B$17,IF(D68=17,'Tipo '!$B$18,IF(D68=18,'Tipo '!$B$19,IF(D68=19,'Tipo '!$B$20,IF(D68=20,'Tipo '!$B$21,"No ha seleccionado un tipo de contrato válido"))))))))))))))))))))</f>
        <v>CONTRATOS DE PRESTACIÓN DE SERVICIOS PROFESIONALES Y DE APOYO A LA GESTIÓN</v>
      </c>
      <c r="F68" s="112" t="s">
        <v>107</v>
      </c>
      <c r="G68" s="63" t="s">
        <v>116</v>
      </c>
      <c r="H68" s="64" t="s">
        <v>474</v>
      </c>
      <c r="I68" s="83" t="s">
        <v>163</v>
      </c>
      <c r="J68" s="84">
        <v>45</v>
      </c>
      <c r="K68" s="65" t="str">
        <f>IF(J68=1,'Equivalencia BH-BMPT'!$D$2,IF(J68=2,'Equivalencia BH-BMPT'!$D$3,IF(J68=3,'Equivalencia BH-BMPT'!$D$4,IF(J68=4,'Equivalencia BH-BMPT'!$D$5,IF(J68=5,'Equivalencia BH-BMPT'!$D$6,IF(J68=6,'Equivalencia BH-BMPT'!$D$7,IF(J68=7,'Equivalencia BH-BMPT'!$D$8,IF(J68=8,'Equivalencia BH-BMPT'!$D$9,IF(J68=9,'Equivalencia BH-BMPT'!$D$10,IF(J68=10,'Equivalencia BH-BMPT'!$D$11,IF(J68=11,'Equivalencia BH-BMPT'!$D$12,IF(J68=12,'Equivalencia BH-BMPT'!$D$13,IF(J68=13,'Equivalencia BH-BMPT'!$D$14,IF(J68=14,'Equivalencia BH-BMPT'!$D$15,IF(J68=15,'Equivalencia BH-BMPT'!$D$16,IF(J68=16,'Equivalencia BH-BMPT'!$D$17,IF(J68=17,'Equivalencia BH-BMPT'!$D$18,IF(J68=18,'Equivalencia BH-BMPT'!$D$19,IF(J68=19,'Equivalencia BH-BMPT'!$D$20,IF(J68=20,'Equivalencia BH-BMPT'!$D$21,IF(J68=21,'Equivalencia BH-BMPT'!$D$22,IF(J68=22,'Equivalencia BH-BMPT'!$D$23,IF(J68=23,'Equivalencia BH-BMPT'!#REF!,IF(J68=24,'Equivalencia BH-BMPT'!$D$25,IF(J68=25,'Equivalencia BH-BMPT'!$D$26,IF(J68=26,'Equivalencia BH-BMPT'!$D$27,IF(J68=27,'Equivalencia BH-BMPT'!$D$28,IF(J68=28,'Equivalencia BH-BMPT'!$D$29,IF(J68=29,'Equivalencia BH-BMPT'!$D$30,IF(J68=30,'Equivalencia BH-BMPT'!$D$31,IF(J68=31,'Equivalencia BH-BMPT'!$D$32,IF(J68=32,'Equivalencia BH-BMPT'!$D$33,IF(J68=33,'Equivalencia BH-BMPT'!$D$34,IF(J68=34,'Equivalencia BH-BMPT'!$D$35,IF(J68=35,'Equivalencia BH-BMPT'!$D$36,IF(J68=36,'Equivalencia BH-BMPT'!$D$37,IF(J68=37,'Equivalencia BH-BMPT'!$D$38,IF(J68=38,'Equivalencia BH-BMPT'!#REF!,IF(J68=39,'Equivalencia BH-BMPT'!$D$40,IF(J68=40,'Equivalencia BH-BMPT'!$D$41,IF(J68=41,'Equivalencia BH-BMPT'!$D$42,IF(J68=42,'Equivalencia BH-BMPT'!$D$43,IF(J68=43,'Equivalencia BH-BMPT'!$D$44,IF(J68=44,'Equivalencia BH-BMPT'!$D$45,IF(J68=45,'Equivalencia BH-BMPT'!$D$46,"No ha seleccionado un número de programa")))))))))))))))))))))))))))))))))))))))))))))</f>
        <v>Gobernanza e influencia local, regional e internacional</v>
      </c>
      <c r="L68" s="79" t="s">
        <v>642</v>
      </c>
      <c r="M68" s="113">
        <v>51738812</v>
      </c>
      <c r="N68" s="97" t="s">
        <v>705</v>
      </c>
      <c r="O68" s="110">
        <v>44550000</v>
      </c>
      <c r="P68" s="66"/>
      <c r="Q68" s="67"/>
      <c r="R68" s="110">
        <v>2</v>
      </c>
      <c r="S68" s="100">
        <v>16995000</v>
      </c>
      <c r="T68" s="100">
        <f t="shared" si="4"/>
        <v>61545000</v>
      </c>
      <c r="U68" s="100">
        <v>52140000</v>
      </c>
      <c r="V68" s="106">
        <v>43119</v>
      </c>
      <c r="W68" s="105">
        <v>43124</v>
      </c>
      <c r="X68" s="105">
        <v>43499</v>
      </c>
      <c r="Y68" s="86">
        <v>270</v>
      </c>
      <c r="Z68" s="86">
        <v>103</v>
      </c>
      <c r="AA68" s="68"/>
      <c r="AB68" s="62"/>
      <c r="AC68" s="62" t="s">
        <v>791</v>
      </c>
      <c r="AD68" s="62"/>
      <c r="AE68" s="62"/>
      <c r="AF68" s="69">
        <f t="shared" si="1"/>
        <v>0.84718498659517427</v>
      </c>
      <c r="AG68" s="27"/>
      <c r="AH68" s="27" t="b">
        <f t="shared" si="2"/>
        <v>0</v>
      </c>
    </row>
    <row r="69" spans="1:34" ht="44.25" customHeight="1" x14ac:dyDescent="0.25">
      <c r="A69" s="86">
        <v>55</v>
      </c>
      <c r="B69" s="86">
        <v>2018</v>
      </c>
      <c r="C69" s="87" t="s">
        <v>322</v>
      </c>
      <c r="D69" s="74">
        <v>5</v>
      </c>
      <c r="E69" s="87" t="str">
        <f>IF(D69=1,'Tipo '!$B$2,IF(D69=2,'Tipo '!$B$3,IF(D69=3,'Tipo '!$B$4,IF(D69=4,'Tipo '!$B$5,IF(D69=5,'Tipo '!$B$6,IF(D69=6,'Tipo '!$B$7,IF(D69=7,'Tipo '!$B$8,IF(D69=8,'Tipo '!$B$9,IF(D69=9,'Tipo '!$B$10,IF(D69=10,'Tipo '!$B$11,IF(D69=11,'Tipo '!$B$12,IF(D69=12,'Tipo '!$B$13,IF(D69=13,'Tipo '!$B$14,IF(D69=14,'Tipo '!$B$15,IF(D69=15,'Tipo '!$B$16,IF(D69=16,'Tipo '!$B$17,IF(D69=17,'Tipo '!$B$18,IF(D69=18,'Tipo '!$B$19,IF(D69=19,'Tipo '!$B$20,IF(D69=20,'Tipo '!$B$21,"No ha seleccionado un tipo de contrato válido"))))))))))))))))))))</f>
        <v>CONTRATOS DE PRESTACIÓN DE SERVICIOS PROFESIONALES Y DE APOYO A LA GESTIÓN</v>
      </c>
      <c r="F69" s="112" t="s">
        <v>107</v>
      </c>
      <c r="G69" s="63" t="s">
        <v>116</v>
      </c>
      <c r="H69" s="64" t="s">
        <v>475</v>
      </c>
      <c r="I69" s="83" t="s">
        <v>163</v>
      </c>
      <c r="J69" s="84">
        <v>3</v>
      </c>
      <c r="K69" s="65" t="str">
        <f>IF(J69=1,'Equivalencia BH-BMPT'!$D$2,IF(J69=2,'Equivalencia BH-BMPT'!$D$3,IF(J69=3,'Equivalencia BH-BMPT'!$D$4,IF(J69=4,'Equivalencia BH-BMPT'!$D$5,IF(J69=5,'Equivalencia BH-BMPT'!$D$6,IF(J69=6,'Equivalencia BH-BMPT'!$D$7,IF(J69=7,'Equivalencia BH-BMPT'!$D$8,IF(J69=8,'Equivalencia BH-BMPT'!$D$9,IF(J69=9,'Equivalencia BH-BMPT'!$D$10,IF(J69=10,'Equivalencia BH-BMPT'!$D$11,IF(J69=11,'Equivalencia BH-BMPT'!$D$12,IF(J69=12,'Equivalencia BH-BMPT'!$D$13,IF(J69=13,'Equivalencia BH-BMPT'!$D$14,IF(J69=14,'Equivalencia BH-BMPT'!$D$15,IF(J69=15,'Equivalencia BH-BMPT'!$D$16,IF(J69=16,'Equivalencia BH-BMPT'!$D$17,IF(J69=17,'Equivalencia BH-BMPT'!$D$18,IF(J69=18,'Equivalencia BH-BMPT'!$D$19,IF(J69=19,'Equivalencia BH-BMPT'!$D$20,IF(J69=20,'Equivalencia BH-BMPT'!$D$21,IF(J69=21,'Equivalencia BH-BMPT'!$D$22,IF(J69=22,'Equivalencia BH-BMPT'!$D$23,IF(J69=23,'Equivalencia BH-BMPT'!#REF!,IF(J69=24,'Equivalencia BH-BMPT'!$D$25,IF(J69=25,'Equivalencia BH-BMPT'!$D$26,IF(J69=26,'Equivalencia BH-BMPT'!$D$27,IF(J69=27,'Equivalencia BH-BMPT'!$D$28,IF(J69=28,'Equivalencia BH-BMPT'!$D$29,IF(J69=29,'Equivalencia BH-BMPT'!$D$30,IF(J69=30,'Equivalencia BH-BMPT'!$D$31,IF(J69=31,'Equivalencia BH-BMPT'!$D$32,IF(J69=32,'Equivalencia BH-BMPT'!$D$33,IF(J69=33,'Equivalencia BH-BMPT'!$D$34,IF(J69=34,'Equivalencia BH-BMPT'!$D$35,IF(J69=35,'Equivalencia BH-BMPT'!$D$36,IF(J69=36,'Equivalencia BH-BMPT'!$D$37,IF(J69=37,'Equivalencia BH-BMPT'!$D$38,IF(J69=38,'Equivalencia BH-BMPT'!#REF!,IF(J69=39,'Equivalencia BH-BMPT'!$D$40,IF(J69=40,'Equivalencia BH-BMPT'!$D$41,IF(J69=41,'Equivalencia BH-BMPT'!$D$42,IF(J69=42,'Equivalencia BH-BMPT'!$D$43,IF(J69=43,'Equivalencia BH-BMPT'!$D$44,IF(J69=44,'Equivalencia BH-BMPT'!$D$45,IF(J69=45,'Equivalencia BH-BMPT'!$D$46,"No ha seleccionado un número de programa")))))))))))))))))))))))))))))))))))))))))))))</f>
        <v>Igualdad y autonomía para una Bogotá incluyente</v>
      </c>
      <c r="L69" s="79" t="s">
        <v>646</v>
      </c>
      <c r="M69" s="113">
        <v>1032393912</v>
      </c>
      <c r="N69" s="97" t="s">
        <v>706</v>
      </c>
      <c r="O69" s="110">
        <v>39645000</v>
      </c>
      <c r="P69" s="66"/>
      <c r="Q69" s="67"/>
      <c r="R69" s="110">
        <v>2</v>
      </c>
      <c r="S69" s="100">
        <v>12187161</v>
      </c>
      <c r="T69" s="100">
        <f t="shared" si="4"/>
        <v>51832161</v>
      </c>
      <c r="U69" s="100">
        <v>46399333</v>
      </c>
      <c r="V69" s="106">
        <v>43119</v>
      </c>
      <c r="W69" s="105">
        <v>43124</v>
      </c>
      <c r="X69" s="105">
        <v>43480</v>
      </c>
      <c r="Y69" s="86">
        <v>270</v>
      </c>
      <c r="Z69" s="86">
        <v>83</v>
      </c>
      <c r="AA69" s="68"/>
      <c r="AB69" s="62"/>
      <c r="AC69" s="62" t="s">
        <v>791</v>
      </c>
      <c r="AD69" s="62"/>
      <c r="AE69" s="62"/>
      <c r="AF69" s="69">
        <f t="shared" si="1"/>
        <v>0.89518422741432679</v>
      </c>
      <c r="AG69" s="27"/>
      <c r="AH69" s="27" t="b">
        <f t="shared" si="2"/>
        <v>0</v>
      </c>
    </row>
    <row r="70" spans="1:34" ht="44.25" customHeight="1" x14ac:dyDescent="0.25">
      <c r="A70" s="86">
        <v>56</v>
      </c>
      <c r="B70" s="86">
        <v>2018</v>
      </c>
      <c r="C70" s="87" t="s">
        <v>323</v>
      </c>
      <c r="D70" s="74">
        <v>5</v>
      </c>
      <c r="E70" s="87" t="str">
        <f>IF(D70=1,'Tipo '!$B$2,IF(D70=2,'Tipo '!$B$3,IF(D70=3,'Tipo '!$B$4,IF(D70=4,'Tipo '!$B$5,IF(D70=5,'Tipo '!$B$6,IF(D70=6,'Tipo '!$B$7,IF(D70=7,'Tipo '!$B$8,IF(D70=8,'Tipo '!$B$9,IF(D70=9,'Tipo '!$B$10,IF(D70=10,'Tipo '!$B$11,IF(D70=11,'Tipo '!$B$12,IF(D70=12,'Tipo '!$B$13,IF(D70=13,'Tipo '!$B$14,IF(D70=14,'Tipo '!$B$15,IF(D70=15,'Tipo '!$B$16,IF(D70=16,'Tipo '!$B$17,IF(D70=17,'Tipo '!$B$18,IF(D70=18,'Tipo '!$B$19,IF(D70=19,'Tipo '!$B$20,IF(D70=20,'Tipo '!$B$21,"No ha seleccionado un tipo de contrato válido"))))))))))))))))))))</f>
        <v>CONTRATOS DE PRESTACIÓN DE SERVICIOS PROFESIONALES Y DE APOYO A LA GESTIÓN</v>
      </c>
      <c r="F70" s="112" t="s">
        <v>107</v>
      </c>
      <c r="G70" s="63" t="s">
        <v>116</v>
      </c>
      <c r="H70" s="64" t="s">
        <v>476</v>
      </c>
      <c r="I70" s="83" t="s">
        <v>163</v>
      </c>
      <c r="J70" s="84">
        <v>45</v>
      </c>
      <c r="K70" s="65" t="str">
        <f>IF(J70=1,'Equivalencia BH-BMPT'!$D$2,IF(J70=2,'Equivalencia BH-BMPT'!$D$3,IF(J70=3,'Equivalencia BH-BMPT'!$D$4,IF(J70=4,'Equivalencia BH-BMPT'!$D$5,IF(J70=5,'Equivalencia BH-BMPT'!$D$6,IF(J70=6,'Equivalencia BH-BMPT'!$D$7,IF(J70=7,'Equivalencia BH-BMPT'!$D$8,IF(J70=8,'Equivalencia BH-BMPT'!$D$9,IF(J70=9,'Equivalencia BH-BMPT'!$D$10,IF(J70=10,'Equivalencia BH-BMPT'!$D$11,IF(J70=11,'Equivalencia BH-BMPT'!$D$12,IF(J70=12,'Equivalencia BH-BMPT'!$D$13,IF(J70=13,'Equivalencia BH-BMPT'!$D$14,IF(J70=14,'Equivalencia BH-BMPT'!$D$15,IF(J70=15,'Equivalencia BH-BMPT'!$D$16,IF(J70=16,'Equivalencia BH-BMPT'!$D$17,IF(J70=17,'Equivalencia BH-BMPT'!$D$18,IF(J70=18,'Equivalencia BH-BMPT'!$D$19,IF(J70=19,'Equivalencia BH-BMPT'!$D$20,IF(J70=20,'Equivalencia BH-BMPT'!$D$21,IF(J70=21,'Equivalencia BH-BMPT'!$D$22,IF(J70=22,'Equivalencia BH-BMPT'!$D$23,IF(J70=23,'Equivalencia BH-BMPT'!#REF!,IF(J70=24,'Equivalencia BH-BMPT'!$D$25,IF(J70=25,'Equivalencia BH-BMPT'!$D$26,IF(J70=26,'Equivalencia BH-BMPT'!$D$27,IF(J70=27,'Equivalencia BH-BMPT'!$D$28,IF(J70=28,'Equivalencia BH-BMPT'!$D$29,IF(J70=29,'Equivalencia BH-BMPT'!$D$30,IF(J70=30,'Equivalencia BH-BMPT'!$D$31,IF(J70=31,'Equivalencia BH-BMPT'!$D$32,IF(J70=32,'Equivalencia BH-BMPT'!$D$33,IF(J70=33,'Equivalencia BH-BMPT'!$D$34,IF(J70=34,'Equivalencia BH-BMPT'!$D$35,IF(J70=35,'Equivalencia BH-BMPT'!$D$36,IF(J70=36,'Equivalencia BH-BMPT'!$D$37,IF(J70=37,'Equivalencia BH-BMPT'!$D$38,IF(J70=38,'Equivalencia BH-BMPT'!#REF!,IF(J70=39,'Equivalencia BH-BMPT'!$D$40,IF(J70=40,'Equivalencia BH-BMPT'!$D$41,IF(J70=41,'Equivalencia BH-BMPT'!$D$42,IF(J70=42,'Equivalencia BH-BMPT'!$D$43,IF(J70=43,'Equivalencia BH-BMPT'!$D$44,IF(J70=44,'Equivalencia BH-BMPT'!$D$45,IF(J70=45,'Equivalencia BH-BMPT'!$D$46,"No ha seleccionado un número de programa")))))))))))))))))))))))))))))))))))))))))))))</f>
        <v>Gobernanza e influencia local, regional e internacional</v>
      </c>
      <c r="L70" s="79" t="s">
        <v>642</v>
      </c>
      <c r="M70" s="113">
        <v>1015413608</v>
      </c>
      <c r="N70" s="97" t="s">
        <v>707</v>
      </c>
      <c r="O70" s="110">
        <v>49500000</v>
      </c>
      <c r="P70" s="66"/>
      <c r="Q70" s="67"/>
      <c r="R70" s="110">
        <v>2</v>
      </c>
      <c r="S70" s="100">
        <v>21449981</v>
      </c>
      <c r="T70" s="100">
        <f t="shared" si="4"/>
        <v>70949981</v>
      </c>
      <c r="U70" s="100">
        <v>57750000</v>
      </c>
      <c r="V70" s="106">
        <v>43122</v>
      </c>
      <c r="W70" s="105">
        <v>43125</v>
      </c>
      <c r="X70" s="105">
        <v>43514</v>
      </c>
      <c r="Y70" s="86">
        <v>270</v>
      </c>
      <c r="Z70" s="86">
        <v>117</v>
      </c>
      <c r="AA70" s="68"/>
      <c r="AB70" s="62"/>
      <c r="AC70" s="62" t="s">
        <v>791</v>
      </c>
      <c r="AD70" s="62"/>
      <c r="AE70" s="62"/>
      <c r="AF70" s="69">
        <f t="shared" si="1"/>
        <v>0.81395370634419195</v>
      </c>
      <c r="AG70" s="27"/>
      <c r="AH70" s="27" t="b">
        <f t="shared" si="2"/>
        <v>0</v>
      </c>
    </row>
    <row r="71" spans="1:34" ht="44.25" customHeight="1" x14ac:dyDescent="0.25">
      <c r="A71" s="86">
        <v>57</v>
      </c>
      <c r="B71" s="86">
        <v>2018</v>
      </c>
      <c r="C71" s="87" t="s">
        <v>324</v>
      </c>
      <c r="D71" s="74">
        <v>5</v>
      </c>
      <c r="E71" s="87" t="str">
        <f>IF(D71=1,'Tipo '!$B$2,IF(D71=2,'Tipo '!$B$3,IF(D71=3,'Tipo '!$B$4,IF(D71=4,'Tipo '!$B$5,IF(D71=5,'Tipo '!$B$6,IF(D71=6,'Tipo '!$B$7,IF(D71=7,'Tipo '!$B$8,IF(D71=8,'Tipo '!$B$9,IF(D71=9,'Tipo '!$B$10,IF(D71=10,'Tipo '!$B$11,IF(D71=11,'Tipo '!$B$12,IF(D71=12,'Tipo '!$B$13,IF(D71=13,'Tipo '!$B$14,IF(D71=14,'Tipo '!$B$15,IF(D71=15,'Tipo '!$B$16,IF(D71=16,'Tipo '!$B$17,IF(D71=17,'Tipo '!$B$18,IF(D71=18,'Tipo '!$B$19,IF(D71=19,'Tipo '!$B$20,IF(D71=20,'Tipo '!$B$21,"No ha seleccionado un tipo de contrato válido"))))))))))))))))))))</f>
        <v>CONTRATOS DE PRESTACIÓN DE SERVICIOS PROFESIONALES Y DE APOYO A LA GESTIÓN</v>
      </c>
      <c r="F71" s="112" t="s">
        <v>107</v>
      </c>
      <c r="G71" s="63" t="s">
        <v>116</v>
      </c>
      <c r="H71" s="64" t="s">
        <v>477</v>
      </c>
      <c r="I71" s="83" t="s">
        <v>163</v>
      </c>
      <c r="J71" s="84">
        <v>45</v>
      </c>
      <c r="K71" s="65" t="str">
        <f>IF(J71=1,'Equivalencia BH-BMPT'!$D$2,IF(J71=2,'Equivalencia BH-BMPT'!$D$3,IF(J71=3,'Equivalencia BH-BMPT'!$D$4,IF(J71=4,'Equivalencia BH-BMPT'!$D$5,IF(J71=5,'Equivalencia BH-BMPT'!$D$6,IF(J71=6,'Equivalencia BH-BMPT'!$D$7,IF(J71=7,'Equivalencia BH-BMPT'!$D$8,IF(J71=8,'Equivalencia BH-BMPT'!$D$9,IF(J71=9,'Equivalencia BH-BMPT'!$D$10,IF(J71=10,'Equivalencia BH-BMPT'!$D$11,IF(J71=11,'Equivalencia BH-BMPT'!$D$12,IF(J71=12,'Equivalencia BH-BMPT'!$D$13,IF(J71=13,'Equivalencia BH-BMPT'!$D$14,IF(J71=14,'Equivalencia BH-BMPT'!$D$15,IF(J71=15,'Equivalencia BH-BMPT'!$D$16,IF(J71=16,'Equivalencia BH-BMPT'!$D$17,IF(J71=17,'Equivalencia BH-BMPT'!$D$18,IF(J71=18,'Equivalencia BH-BMPT'!$D$19,IF(J71=19,'Equivalencia BH-BMPT'!$D$20,IF(J71=20,'Equivalencia BH-BMPT'!$D$21,IF(J71=21,'Equivalencia BH-BMPT'!$D$22,IF(J71=22,'Equivalencia BH-BMPT'!$D$23,IF(J71=23,'Equivalencia BH-BMPT'!#REF!,IF(J71=24,'Equivalencia BH-BMPT'!$D$25,IF(J71=25,'Equivalencia BH-BMPT'!$D$26,IF(J71=26,'Equivalencia BH-BMPT'!$D$27,IF(J71=27,'Equivalencia BH-BMPT'!$D$28,IF(J71=28,'Equivalencia BH-BMPT'!$D$29,IF(J71=29,'Equivalencia BH-BMPT'!$D$30,IF(J71=30,'Equivalencia BH-BMPT'!$D$31,IF(J71=31,'Equivalencia BH-BMPT'!$D$32,IF(J71=32,'Equivalencia BH-BMPT'!$D$33,IF(J71=33,'Equivalencia BH-BMPT'!$D$34,IF(J71=34,'Equivalencia BH-BMPT'!$D$35,IF(J71=35,'Equivalencia BH-BMPT'!$D$36,IF(J71=36,'Equivalencia BH-BMPT'!$D$37,IF(J71=37,'Equivalencia BH-BMPT'!$D$38,IF(J71=38,'Equivalencia BH-BMPT'!#REF!,IF(J71=39,'Equivalencia BH-BMPT'!$D$40,IF(J71=40,'Equivalencia BH-BMPT'!$D$41,IF(J71=41,'Equivalencia BH-BMPT'!$D$42,IF(J71=42,'Equivalencia BH-BMPT'!$D$43,IF(J71=43,'Equivalencia BH-BMPT'!$D$44,IF(J71=44,'Equivalencia BH-BMPT'!$D$45,IF(J71=45,'Equivalencia BH-BMPT'!$D$46,"No ha seleccionado un número de programa")))))))))))))))))))))))))))))))))))))))))))))</f>
        <v>Gobernanza e influencia local, regional e internacional</v>
      </c>
      <c r="L71" s="79" t="s">
        <v>642</v>
      </c>
      <c r="M71" s="113">
        <v>1022362455</v>
      </c>
      <c r="N71" s="97" t="s">
        <v>708</v>
      </c>
      <c r="O71" s="110">
        <v>35190000</v>
      </c>
      <c r="P71" s="66"/>
      <c r="Q71" s="67"/>
      <c r="R71" s="110">
        <v>1</v>
      </c>
      <c r="S71" s="100">
        <v>9514329</v>
      </c>
      <c r="T71" s="100">
        <f t="shared" si="4"/>
        <v>44704329</v>
      </c>
      <c r="U71" s="100">
        <v>41837000</v>
      </c>
      <c r="V71" s="106">
        <v>43122</v>
      </c>
      <c r="W71" s="105">
        <v>43119</v>
      </c>
      <c r="X71" s="105">
        <v>43464</v>
      </c>
      <c r="Y71" s="86">
        <v>270</v>
      </c>
      <c r="Z71" s="86">
        <v>73</v>
      </c>
      <c r="AA71" s="68"/>
      <c r="AB71" s="62"/>
      <c r="AC71" s="62" t="s">
        <v>791</v>
      </c>
      <c r="AD71" s="62"/>
      <c r="AE71" s="62"/>
      <c r="AF71" s="69">
        <f t="shared" si="1"/>
        <v>0.93586014902494119</v>
      </c>
      <c r="AG71" s="27"/>
      <c r="AH71" s="27" t="b">
        <f t="shared" si="2"/>
        <v>0</v>
      </c>
    </row>
    <row r="72" spans="1:34" ht="44.25" customHeight="1" x14ac:dyDescent="0.25">
      <c r="A72" s="86">
        <v>58</v>
      </c>
      <c r="B72" s="86">
        <v>2018</v>
      </c>
      <c r="C72" s="87" t="s">
        <v>325</v>
      </c>
      <c r="D72" s="74">
        <v>5</v>
      </c>
      <c r="E72" s="87" t="str">
        <f>IF(D72=1,'Tipo '!$B$2,IF(D72=2,'Tipo '!$B$3,IF(D72=3,'Tipo '!$B$4,IF(D72=4,'Tipo '!$B$5,IF(D72=5,'Tipo '!$B$6,IF(D72=6,'Tipo '!$B$7,IF(D72=7,'Tipo '!$B$8,IF(D72=8,'Tipo '!$B$9,IF(D72=9,'Tipo '!$B$10,IF(D72=10,'Tipo '!$B$11,IF(D72=11,'Tipo '!$B$12,IF(D72=12,'Tipo '!$B$13,IF(D72=13,'Tipo '!$B$14,IF(D72=14,'Tipo '!$B$15,IF(D72=15,'Tipo '!$B$16,IF(D72=16,'Tipo '!$B$17,IF(D72=17,'Tipo '!$B$18,IF(D72=18,'Tipo '!$B$19,IF(D72=19,'Tipo '!$B$20,IF(D72=20,'Tipo '!$B$21,"No ha seleccionado un tipo de contrato válido"))))))))))))))))))))</f>
        <v>CONTRATOS DE PRESTACIÓN DE SERVICIOS PROFESIONALES Y DE APOYO A LA GESTIÓN</v>
      </c>
      <c r="F72" s="112" t="s">
        <v>107</v>
      </c>
      <c r="G72" s="63" t="s">
        <v>116</v>
      </c>
      <c r="H72" s="64" t="s">
        <v>478</v>
      </c>
      <c r="I72" s="83" t="s">
        <v>163</v>
      </c>
      <c r="J72" s="84">
        <v>18</v>
      </c>
      <c r="K72" s="65" t="str">
        <f>IF(J72=1,'Equivalencia BH-BMPT'!$D$2,IF(J72=2,'Equivalencia BH-BMPT'!$D$3,IF(J72=3,'Equivalencia BH-BMPT'!$D$4,IF(J72=4,'Equivalencia BH-BMPT'!$D$5,IF(J72=5,'Equivalencia BH-BMPT'!$D$6,IF(J72=6,'Equivalencia BH-BMPT'!$D$7,IF(J72=7,'Equivalencia BH-BMPT'!$D$8,IF(J72=8,'Equivalencia BH-BMPT'!$D$9,IF(J72=9,'Equivalencia BH-BMPT'!$D$10,IF(J72=10,'Equivalencia BH-BMPT'!$D$11,IF(J72=11,'Equivalencia BH-BMPT'!$D$12,IF(J72=12,'Equivalencia BH-BMPT'!$D$13,IF(J72=13,'Equivalencia BH-BMPT'!$D$14,IF(J72=14,'Equivalencia BH-BMPT'!$D$15,IF(J72=15,'Equivalencia BH-BMPT'!$D$16,IF(J72=16,'Equivalencia BH-BMPT'!$D$17,IF(J72=17,'Equivalencia BH-BMPT'!$D$18,IF(J72=18,'Equivalencia BH-BMPT'!$D$19,IF(J72=19,'Equivalencia BH-BMPT'!$D$20,IF(J72=20,'Equivalencia BH-BMPT'!$D$21,IF(J72=21,'Equivalencia BH-BMPT'!$D$22,IF(J72=22,'Equivalencia BH-BMPT'!$D$23,IF(J72=23,'Equivalencia BH-BMPT'!#REF!,IF(J72=24,'Equivalencia BH-BMPT'!$D$25,IF(J72=25,'Equivalencia BH-BMPT'!$D$26,IF(J72=26,'Equivalencia BH-BMPT'!$D$27,IF(J72=27,'Equivalencia BH-BMPT'!$D$28,IF(J72=28,'Equivalencia BH-BMPT'!$D$29,IF(J72=29,'Equivalencia BH-BMPT'!$D$30,IF(J72=30,'Equivalencia BH-BMPT'!$D$31,IF(J72=31,'Equivalencia BH-BMPT'!$D$32,IF(J72=32,'Equivalencia BH-BMPT'!$D$33,IF(J72=33,'Equivalencia BH-BMPT'!$D$34,IF(J72=34,'Equivalencia BH-BMPT'!$D$35,IF(J72=35,'Equivalencia BH-BMPT'!$D$36,IF(J72=36,'Equivalencia BH-BMPT'!$D$37,IF(J72=37,'Equivalencia BH-BMPT'!$D$38,IF(J72=38,'Equivalencia BH-BMPT'!#REF!,IF(J72=39,'Equivalencia BH-BMPT'!$D$40,IF(J72=40,'Equivalencia BH-BMPT'!$D$41,IF(J72=41,'Equivalencia BH-BMPT'!$D$42,IF(J72=42,'Equivalencia BH-BMPT'!$D$43,IF(J72=43,'Equivalencia BH-BMPT'!$D$44,IF(J72=44,'Equivalencia BH-BMPT'!$D$45,IF(J72=45,'Equivalencia BH-BMPT'!$D$46,"No ha seleccionado un número de programa")))))))))))))))))))))))))))))))))))))))))))))</f>
        <v>Mejor movilidad para todos</v>
      </c>
      <c r="L72" s="79" t="s">
        <v>644</v>
      </c>
      <c r="M72" s="113">
        <v>52485106</v>
      </c>
      <c r="N72" s="97" t="s">
        <v>709</v>
      </c>
      <c r="O72" s="110">
        <v>25200000</v>
      </c>
      <c r="P72" s="66"/>
      <c r="Q72" s="67"/>
      <c r="R72" s="110">
        <v>2</v>
      </c>
      <c r="S72" s="100">
        <v>7933325</v>
      </c>
      <c r="T72" s="100">
        <f t="shared" si="4"/>
        <v>33133325</v>
      </c>
      <c r="U72" s="100">
        <v>29680000</v>
      </c>
      <c r="V72" s="106">
        <v>43122</v>
      </c>
      <c r="W72" s="105">
        <v>43122</v>
      </c>
      <c r="X72" s="105">
        <v>43480</v>
      </c>
      <c r="Y72" s="86">
        <v>270</v>
      </c>
      <c r="Z72" s="86">
        <v>85</v>
      </c>
      <c r="AA72" s="68"/>
      <c r="AB72" s="62"/>
      <c r="AC72" s="62" t="s">
        <v>791</v>
      </c>
      <c r="AD72" s="62"/>
      <c r="AE72" s="62"/>
      <c r="AF72" s="69">
        <f t="shared" si="1"/>
        <v>0.89577487318281523</v>
      </c>
      <c r="AG72" s="27"/>
      <c r="AH72" s="27" t="b">
        <f t="shared" si="2"/>
        <v>0</v>
      </c>
    </row>
    <row r="73" spans="1:34" ht="44.25" customHeight="1" x14ac:dyDescent="0.25">
      <c r="A73" s="86">
        <v>59</v>
      </c>
      <c r="B73" s="86">
        <v>2018</v>
      </c>
      <c r="C73" s="87" t="s">
        <v>326</v>
      </c>
      <c r="D73" s="74">
        <v>5</v>
      </c>
      <c r="E73" s="87" t="str">
        <f>IF(D73=1,'Tipo '!$B$2,IF(D73=2,'Tipo '!$B$3,IF(D73=3,'Tipo '!$B$4,IF(D73=4,'Tipo '!$B$5,IF(D73=5,'Tipo '!$B$6,IF(D73=6,'Tipo '!$B$7,IF(D73=7,'Tipo '!$B$8,IF(D73=8,'Tipo '!$B$9,IF(D73=9,'Tipo '!$B$10,IF(D73=10,'Tipo '!$B$11,IF(D73=11,'Tipo '!$B$12,IF(D73=12,'Tipo '!$B$13,IF(D73=13,'Tipo '!$B$14,IF(D73=14,'Tipo '!$B$15,IF(D73=15,'Tipo '!$B$16,IF(D73=16,'Tipo '!$B$17,IF(D73=17,'Tipo '!$B$18,IF(D73=18,'Tipo '!$B$19,IF(D73=19,'Tipo '!$B$20,IF(D73=20,'Tipo '!$B$21,"No ha seleccionado un tipo de contrato válido"))))))))))))))))))))</f>
        <v>CONTRATOS DE PRESTACIÓN DE SERVICIOS PROFESIONALES Y DE APOYO A LA GESTIÓN</v>
      </c>
      <c r="F73" s="112" t="s">
        <v>107</v>
      </c>
      <c r="G73" s="63" t="s">
        <v>116</v>
      </c>
      <c r="H73" s="64" t="s">
        <v>479</v>
      </c>
      <c r="I73" s="83" t="s">
        <v>163</v>
      </c>
      <c r="J73" s="84">
        <v>45</v>
      </c>
      <c r="K73" s="65" t="str">
        <f>IF(J73=1,'Equivalencia BH-BMPT'!$D$2,IF(J73=2,'Equivalencia BH-BMPT'!$D$3,IF(J73=3,'Equivalencia BH-BMPT'!$D$4,IF(J73=4,'Equivalencia BH-BMPT'!$D$5,IF(J73=5,'Equivalencia BH-BMPT'!$D$6,IF(J73=6,'Equivalencia BH-BMPT'!$D$7,IF(J73=7,'Equivalencia BH-BMPT'!$D$8,IF(J73=8,'Equivalencia BH-BMPT'!$D$9,IF(J73=9,'Equivalencia BH-BMPT'!$D$10,IF(J73=10,'Equivalencia BH-BMPT'!$D$11,IF(J73=11,'Equivalencia BH-BMPT'!$D$12,IF(J73=12,'Equivalencia BH-BMPT'!$D$13,IF(J73=13,'Equivalencia BH-BMPT'!$D$14,IF(J73=14,'Equivalencia BH-BMPT'!$D$15,IF(J73=15,'Equivalencia BH-BMPT'!$D$16,IF(J73=16,'Equivalencia BH-BMPT'!$D$17,IF(J73=17,'Equivalencia BH-BMPT'!$D$18,IF(J73=18,'Equivalencia BH-BMPT'!$D$19,IF(J73=19,'Equivalencia BH-BMPT'!$D$20,IF(J73=20,'Equivalencia BH-BMPT'!$D$21,IF(J73=21,'Equivalencia BH-BMPT'!$D$22,IF(J73=22,'Equivalencia BH-BMPT'!$D$23,IF(J73=23,'Equivalencia BH-BMPT'!#REF!,IF(J73=24,'Equivalencia BH-BMPT'!$D$25,IF(J73=25,'Equivalencia BH-BMPT'!$D$26,IF(J73=26,'Equivalencia BH-BMPT'!$D$27,IF(J73=27,'Equivalencia BH-BMPT'!$D$28,IF(J73=28,'Equivalencia BH-BMPT'!$D$29,IF(J73=29,'Equivalencia BH-BMPT'!$D$30,IF(J73=30,'Equivalencia BH-BMPT'!$D$31,IF(J73=31,'Equivalencia BH-BMPT'!$D$32,IF(J73=32,'Equivalencia BH-BMPT'!$D$33,IF(J73=33,'Equivalencia BH-BMPT'!$D$34,IF(J73=34,'Equivalencia BH-BMPT'!$D$35,IF(J73=35,'Equivalencia BH-BMPT'!$D$36,IF(J73=36,'Equivalencia BH-BMPT'!$D$37,IF(J73=37,'Equivalencia BH-BMPT'!$D$38,IF(J73=38,'Equivalencia BH-BMPT'!#REF!,IF(J73=39,'Equivalencia BH-BMPT'!$D$40,IF(J73=40,'Equivalencia BH-BMPT'!$D$41,IF(J73=41,'Equivalencia BH-BMPT'!$D$42,IF(J73=42,'Equivalencia BH-BMPT'!$D$43,IF(J73=43,'Equivalencia BH-BMPT'!$D$44,IF(J73=44,'Equivalencia BH-BMPT'!$D$45,IF(J73=45,'Equivalencia BH-BMPT'!$D$46,"No ha seleccionado un número de programa")))))))))))))))))))))))))))))))))))))))))))))</f>
        <v>Gobernanza e influencia local, regional e internacional</v>
      </c>
      <c r="L73" s="79" t="s">
        <v>642</v>
      </c>
      <c r="M73" s="113">
        <v>1022361645</v>
      </c>
      <c r="N73" s="97" t="s">
        <v>710</v>
      </c>
      <c r="O73" s="110">
        <v>16830000</v>
      </c>
      <c r="P73" s="66"/>
      <c r="Q73" s="67"/>
      <c r="R73" s="110">
        <v>1</v>
      </c>
      <c r="S73" s="100">
        <v>0</v>
      </c>
      <c r="T73" s="100">
        <f t="shared" si="4"/>
        <v>16830000</v>
      </c>
      <c r="U73" s="100">
        <v>16082000</v>
      </c>
      <c r="V73" s="106">
        <v>43122</v>
      </c>
      <c r="W73" s="105">
        <v>43122</v>
      </c>
      <c r="X73" s="105">
        <v>43464</v>
      </c>
      <c r="Y73" s="86">
        <v>270</v>
      </c>
      <c r="Z73" s="86">
        <v>70</v>
      </c>
      <c r="AA73" s="68"/>
      <c r="AB73" s="62"/>
      <c r="AC73" s="62" t="s">
        <v>791</v>
      </c>
      <c r="AD73" s="62"/>
      <c r="AE73" s="62"/>
      <c r="AF73" s="69">
        <f t="shared" si="1"/>
        <v>0.9555555555555556</v>
      </c>
      <c r="AG73" s="27"/>
      <c r="AH73" s="27" t="b">
        <f t="shared" si="2"/>
        <v>0</v>
      </c>
    </row>
    <row r="74" spans="1:34" ht="44.25" customHeight="1" x14ac:dyDescent="0.25">
      <c r="A74" s="86">
        <v>60</v>
      </c>
      <c r="B74" s="86">
        <v>2018</v>
      </c>
      <c r="C74" s="87" t="s">
        <v>327</v>
      </c>
      <c r="D74" s="74">
        <v>5</v>
      </c>
      <c r="E74" s="87" t="str">
        <f>IF(D74=1,'Tipo '!$B$2,IF(D74=2,'Tipo '!$B$3,IF(D74=3,'Tipo '!$B$4,IF(D74=4,'Tipo '!$B$5,IF(D74=5,'Tipo '!$B$6,IF(D74=6,'Tipo '!$B$7,IF(D74=7,'Tipo '!$B$8,IF(D74=8,'Tipo '!$B$9,IF(D74=9,'Tipo '!$B$10,IF(D74=10,'Tipo '!$B$11,IF(D74=11,'Tipo '!$B$12,IF(D74=12,'Tipo '!$B$13,IF(D74=13,'Tipo '!$B$14,IF(D74=14,'Tipo '!$B$15,IF(D74=15,'Tipo '!$B$16,IF(D74=16,'Tipo '!$B$17,IF(D74=17,'Tipo '!$B$18,IF(D74=18,'Tipo '!$B$19,IF(D74=19,'Tipo '!$B$20,IF(D74=20,'Tipo '!$B$21,"No ha seleccionado un tipo de contrato válido"))))))))))))))))))))</f>
        <v>CONTRATOS DE PRESTACIÓN DE SERVICIOS PROFESIONALES Y DE APOYO A LA GESTIÓN</v>
      </c>
      <c r="F74" s="112" t="s">
        <v>107</v>
      </c>
      <c r="G74" s="63" t="s">
        <v>116</v>
      </c>
      <c r="H74" s="64" t="s">
        <v>480</v>
      </c>
      <c r="I74" s="83" t="s">
        <v>163</v>
      </c>
      <c r="J74" s="84">
        <v>45</v>
      </c>
      <c r="K74" s="65" t="str">
        <f>IF(J74=1,'Equivalencia BH-BMPT'!$D$2,IF(J74=2,'Equivalencia BH-BMPT'!$D$3,IF(J74=3,'Equivalencia BH-BMPT'!$D$4,IF(J74=4,'Equivalencia BH-BMPT'!$D$5,IF(J74=5,'Equivalencia BH-BMPT'!$D$6,IF(J74=6,'Equivalencia BH-BMPT'!$D$7,IF(J74=7,'Equivalencia BH-BMPT'!$D$8,IF(J74=8,'Equivalencia BH-BMPT'!$D$9,IF(J74=9,'Equivalencia BH-BMPT'!$D$10,IF(J74=10,'Equivalencia BH-BMPT'!$D$11,IF(J74=11,'Equivalencia BH-BMPT'!$D$12,IF(J74=12,'Equivalencia BH-BMPT'!$D$13,IF(J74=13,'Equivalencia BH-BMPT'!$D$14,IF(J74=14,'Equivalencia BH-BMPT'!$D$15,IF(J74=15,'Equivalencia BH-BMPT'!$D$16,IF(J74=16,'Equivalencia BH-BMPT'!$D$17,IF(J74=17,'Equivalencia BH-BMPT'!$D$18,IF(J74=18,'Equivalencia BH-BMPT'!$D$19,IF(J74=19,'Equivalencia BH-BMPT'!$D$20,IF(J74=20,'Equivalencia BH-BMPT'!$D$21,IF(J74=21,'Equivalencia BH-BMPT'!$D$22,IF(J74=22,'Equivalencia BH-BMPT'!$D$23,IF(J74=23,'Equivalencia BH-BMPT'!#REF!,IF(J74=24,'Equivalencia BH-BMPT'!$D$25,IF(J74=25,'Equivalencia BH-BMPT'!$D$26,IF(J74=26,'Equivalencia BH-BMPT'!$D$27,IF(J74=27,'Equivalencia BH-BMPT'!$D$28,IF(J74=28,'Equivalencia BH-BMPT'!$D$29,IF(J74=29,'Equivalencia BH-BMPT'!$D$30,IF(J74=30,'Equivalencia BH-BMPT'!$D$31,IF(J74=31,'Equivalencia BH-BMPT'!$D$32,IF(J74=32,'Equivalencia BH-BMPT'!$D$33,IF(J74=33,'Equivalencia BH-BMPT'!$D$34,IF(J74=34,'Equivalencia BH-BMPT'!$D$35,IF(J74=35,'Equivalencia BH-BMPT'!$D$36,IF(J74=36,'Equivalencia BH-BMPT'!$D$37,IF(J74=37,'Equivalencia BH-BMPT'!$D$38,IF(J74=38,'Equivalencia BH-BMPT'!#REF!,IF(J74=39,'Equivalencia BH-BMPT'!$D$40,IF(J74=40,'Equivalencia BH-BMPT'!$D$41,IF(J74=41,'Equivalencia BH-BMPT'!$D$42,IF(J74=42,'Equivalencia BH-BMPT'!$D$43,IF(J74=43,'Equivalencia BH-BMPT'!$D$44,IF(J74=44,'Equivalencia BH-BMPT'!$D$45,IF(J74=45,'Equivalencia BH-BMPT'!$D$46,"No ha seleccionado un número de programa")))))))))))))))))))))))))))))))))))))))))))))</f>
        <v>Gobernanza e influencia local, regional e internacional</v>
      </c>
      <c r="L74" s="79" t="s">
        <v>642</v>
      </c>
      <c r="M74" s="113">
        <v>82360623</v>
      </c>
      <c r="N74" s="97" t="s">
        <v>711</v>
      </c>
      <c r="O74" s="110">
        <v>20700000</v>
      </c>
      <c r="P74" s="66"/>
      <c r="Q74" s="67"/>
      <c r="R74" s="110">
        <v>2</v>
      </c>
      <c r="S74" s="100">
        <v>9430001</v>
      </c>
      <c r="T74" s="100">
        <f t="shared" si="4"/>
        <v>30130001</v>
      </c>
      <c r="U74" s="100">
        <v>24610000</v>
      </c>
      <c r="V74" s="106">
        <v>43119</v>
      </c>
      <c r="W74" s="105">
        <v>43119</v>
      </c>
      <c r="X74" s="105">
        <v>43514</v>
      </c>
      <c r="Y74" s="86">
        <v>270</v>
      </c>
      <c r="Z74" s="86">
        <v>123</v>
      </c>
      <c r="AA74" s="68"/>
      <c r="AB74" s="62"/>
      <c r="AC74" s="62" t="s">
        <v>791</v>
      </c>
      <c r="AD74" s="62"/>
      <c r="AE74" s="62"/>
      <c r="AF74" s="69">
        <f t="shared" si="1"/>
        <v>0.81679386602078108</v>
      </c>
      <c r="AG74" s="27"/>
      <c r="AH74" s="27" t="b">
        <f t="shared" si="2"/>
        <v>0</v>
      </c>
    </row>
    <row r="75" spans="1:34" ht="44.25" customHeight="1" x14ac:dyDescent="0.25">
      <c r="A75" s="86">
        <v>61</v>
      </c>
      <c r="B75" s="86">
        <v>2018</v>
      </c>
      <c r="C75" s="87" t="s">
        <v>328</v>
      </c>
      <c r="D75" s="74">
        <v>5</v>
      </c>
      <c r="E75" s="87" t="str">
        <f>IF(D75=1,'Tipo '!$B$2,IF(D75=2,'Tipo '!$B$3,IF(D75=3,'Tipo '!$B$4,IF(D75=4,'Tipo '!$B$5,IF(D75=5,'Tipo '!$B$6,IF(D75=6,'Tipo '!$B$7,IF(D75=7,'Tipo '!$B$8,IF(D75=8,'Tipo '!$B$9,IF(D75=9,'Tipo '!$B$10,IF(D75=10,'Tipo '!$B$11,IF(D75=11,'Tipo '!$B$12,IF(D75=12,'Tipo '!$B$13,IF(D75=13,'Tipo '!$B$14,IF(D75=14,'Tipo '!$B$15,IF(D75=15,'Tipo '!$B$16,IF(D75=16,'Tipo '!$B$17,IF(D75=17,'Tipo '!$B$18,IF(D75=18,'Tipo '!$B$19,IF(D75=19,'Tipo '!$B$20,IF(D75=20,'Tipo '!$B$21,"No ha seleccionado un tipo de contrato válido"))))))))))))))))))))</f>
        <v>CONTRATOS DE PRESTACIÓN DE SERVICIOS PROFESIONALES Y DE APOYO A LA GESTIÓN</v>
      </c>
      <c r="F75" s="112" t="s">
        <v>107</v>
      </c>
      <c r="G75" s="63" t="s">
        <v>116</v>
      </c>
      <c r="H75" s="64" t="s">
        <v>481</v>
      </c>
      <c r="I75" s="83" t="s">
        <v>163</v>
      </c>
      <c r="J75" s="84">
        <v>45</v>
      </c>
      <c r="K75" s="65" t="str">
        <f>IF(J75=1,'Equivalencia BH-BMPT'!$D$2,IF(J75=2,'Equivalencia BH-BMPT'!$D$3,IF(J75=3,'Equivalencia BH-BMPT'!$D$4,IF(J75=4,'Equivalencia BH-BMPT'!$D$5,IF(J75=5,'Equivalencia BH-BMPT'!$D$6,IF(J75=6,'Equivalencia BH-BMPT'!$D$7,IF(J75=7,'Equivalencia BH-BMPT'!$D$8,IF(J75=8,'Equivalencia BH-BMPT'!$D$9,IF(J75=9,'Equivalencia BH-BMPT'!$D$10,IF(J75=10,'Equivalencia BH-BMPT'!$D$11,IF(J75=11,'Equivalencia BH-BMPT'!$D$12,IF(J75=12,'Equivalencia BH-BMPT'!$D$13,IF(J75=13,'Equivalencia BH-BMPT'!$D$14,IF(J75=14,'Equivalencia BH-BMPT'!$D$15,IF(J75=15,'Equivalencia BH-BMPT'!$D$16,IF(J75=16,'Equivalencia BH-BMPT'!$D$17,IF(J75=17,'Equivalencia BH-BMPT'!$D$18,IF(J75=18,'Equivalencia BH-BMPT'!$D$19,IF(J75=19,'Equivalencia BH-BMPT'!$D$20,IF(J75=20,'Equivalencia BH-BMPT'!$D$21,IF(J75=21,'Equivalencia BH-BMPT'!$D$22,IF(J75=22,'Equivalencia BH-BMPT'!$D$23,IF(J75=23,'Equivalencia BH-BMPT'!#REF!,IF(J75=24,'Equivalencia BH-BMPT'!$D$25,IF(J75=25,'Equivalencia BH-BMPT'!$D$26,IF(J75=26,'Equivalencia BH-BMPT'!$D$27,IF(J75=27,'Equivalencia BH-BMPT'!$D$28,IF(J75=28,'Equivalencia BH-BMPT'!$D$29,IF(J75=29,'Equivalencia BH-BMPT'!$D$30,IF(J75=30,'Equivalencia BH-BMPT'!$D$31,IF(J75=31,'Equivalencia BH-BMPT'!$D$32,IF(J75=32,'Equivalencia BH-BMPT'!$D$33,IF(J75=33,'Equivalencia BH-BMPT'!$D$34,IF(J75=34,'Equivalencia BH-BMPT'!$D$35,IF(J75=35,'Equivalencia BH-BMPT'!$D$36,IF(J75=36,'Equivalencia BH-BMPT'!$D$37,IF(J75=37,'Equivalencia BH-BMPT'!$D$38,IF(J75=38,'Equivalencia BH-BMPT'!#REF!,IF(J75=39,'Equivalencia BH-BMPT'!$D$40,IF(J75=40,'Equivalencia BH-BMPT'!$D$41,IF(J75=41,'Equivalencia BH-BMPT'!$D$42,IF(J75=42,'Equivalencia BH-BMPT'!$D$43,IF(J75=43,'Equivalencia BH-BMPT'!$D$44,IF(J75=44,'Equivalencia BH-BMPT'!$D$45,IF(J75=45,'Equivalencia BH-BMPT'!$D$46,"No ha seleccionado un número de programa")))))))))))))))))))))))))))))))))))))))))))))</f>
        <v>Gobernanza e influencia local, regional e internacional</v>
      </c>
      <c r="L75" s="79" t="s">
        <v>642</v>
      </c>
      <c r="M75" s="113">
        <v>1010218952</v>
      </c>
      <c r="N75" s="97" t="s">
        <v>589</v>
      </c>
      <c r="O75" s="110">
        <v>25200000</v>
      </c>
      <c r="P75" s="66"/>
      <c r="Q75" s="67"/>
      <c r="R75" s="110">
        <v>1</v>
      </c>
      <c r="S75" s="100">
        <v>7559993</v>
      </c>
      <c r="T75" s="100">
        <f t="shared" si="4"/>
        <v>32759993</v>
      </c>
      <c r="U75" s="100">
        <v>29306667</v>
      </c>
      <c r="V75" s="106">
        <v>43122</v>
      </c>
      <c r="W75" s="105">
        <v>43123</v>
      </c>
      <c r="X75" s="105">
        <v>43480</v>
      </c>
      <c r="Y75" s="86">
        <v>270</v>
      </c>
      <c r="Z75" s="86">
        <v>81</v>
      </c>
      <c r="AA75" s="68"/>
      <c r="AB75" s="62"/>
      <c r="AC75" s="62" t="s">
        <v>791</v>
      </c>
      <c r="AD75" s="62"/>
      <c r="AE75" s="62"/>
      <c r="AF75" s="69">
        <f t="shared" si="1"/>
        <v>0.89458709591299368</v>
      </c>
      <c r="AG75" s="27"/>
      <c r="AH75" s="27" t="b">
        <f t="shared" si="2"/>
        <v>0</v>
      </c>
    </row>
    <row r="76" spans="1:34" ht="44.25" customHeight="1" x14ac:dyDescent="0.25">
      <c r="A76" s="86">
        <v>62</v>
      </c>
      <c r="B76" s="86">
        <v>2018</v>
      </c>
      <c r="C76" s="87" t="s">
        <v>326</v>
      </c>
      <c r="D76" s="74">
        <v>5</v>
      </c>
      <c r="E76" s="87" t="str">
        <f>IF(D76=1,'Tipo '!$B$2,IF(D76=2,'Tipo '!$B$3,IF(D76=3,'Tipo '!$B$4,IF(D76=4,'Tipo '!$B$5,IF(D76=5,'Tipo '!$B$6,IF(D76=6,'Tipo '!$B$7,IF(D76=7,'Tipo '!$B$8,IF(D76=8,'Tipo '!$B$9,IF(D76=9,'Tipo '!$B$10,IF(D76=10,'Tipo '!$B$11,IF(D76=11,'Tipo '!$B$12,IF(D76=12,'Tipo '!$B$13,IF(D76=13,'Tipo '!$B$14,IF(D76=14,'Tipo '!$B$15,IF(D76=15,'Tipo '!$B$16,IF(D76=16,'Tipo '!$B$17,IF(D76=17,'Tipo '!$B$18,IF(D76=18,'Tipo '!$B$19,IF(D76=19,'Tipo '!$B$20,IF(D76=20,'Tipo '!$B$21,"No ha seleccionado un tipo de contrato válido"))))))))))))))))))))</f>
        <v>CONTRATOS DE PRESTACIÓN DE SERVICIOS PROFESIONALES Y DE APOYO A LA GESTIÓN</v>
      </c>
      <c r="F76" s="112" t="s">
        <v>107</v>
      </c>
      <c r="G76" s="63" t="s">
        <v>116</v>
      </c>
      <c r="H76" s="64" t="s">
        <v>482</v>
      </c>
      <c r="I76" s="83" t="s">
        <v>163</v>
      </c>
      <c r="J76" s="84">
        <v>45</v>
      </c>
      <c r="K76" s="65" t="str">
        <f>IF(J76=1,'Equivalencia BH-BMPT'!$D$2,IF(J76=2,'Equivalencia BH-BMPT'!$D$3,IF(J76=3,'Equivalencia BH-BMPT'!$D$4,IF(J76=4,'Equivalencia BH-BMPT'!$D$5,IF(J76=5,'Equivalencia BH-BMPT'!$D$6,IF(J76=6,'Equivalencia BH-BMPT'!$D$7,IF(J76=7,'Equivalencia BH-BMPT'!$D$8,IF(J76=8,'Equivalencia BH-BMPT'!$D$9,IF(J76=9,'Equivalencia BH-BMPT'!$D$10,IF(J76=10,'Equivalencia BH-BMPT'!$D$11,IF(J76=11,'Equivalencia BH-BMPT'!$D$12,IF(J76=12,'Equivalencia BH-BMPT'!$D$13,IF(J76=13,'Equivalencia BH-BMPT'!$D$14,IF(J76=14,'Equivalencia BH-BMPT'!$D$15,IF(J76=15,'Equivalencia BH-BMPT'!$D$16,IF(J76=16,'Equivalencia BH-BMPT'!$D$17,IF(J76=17,'Equivalencia BH-BMPT'!$D$18,IF(J76=18,'Equivalencia BH-BMPT'!$D$19,IF(J76=19,'Equivalencia BH-BMPT'!$D$20,IF(J76=20,'Equivalencia BH-BMPT'!$D$21,IF(J76=21,'Equivalencia BH-BMPT'!$D$22,IF(J76=22,'Equivalencia BH-BMPT'!$D$23,IF(J76=23,'Equivalencia BH-BMPT'!#REF!,IF(J76=24,'Equivalencia BH-BMPT'!$D$25,IF(J76=25,'Equivalencia BH-BMPT'!$D$26,IF(J76=26,'Equivalencia BH-BMPT'!$D$27,IF(J76=27,'Equivalencia BH-BMPT'!$D$28,IF(J76=28,'Equivalencia BH-BMPT'!$D$29,IF(J76=29,'Equivalencia BH-BMPT'!$D$30,IF(J76=30,'Equivalencia BH-BMPT'!$D$31,IF(J76=31,'Equivalencia BH-BMPT'!$D$32,IF(J76=32,'Equivalencia BH-BMPT'!$D$33,IF(J76=33,'Equivalencia BH-BMPT'!$D$34,IF(J76=34,'Equivalencia BH-BMPT'!$D$35,IF(J76=35,'Equivalencia BH-BMPT'!$D$36,IF(J76=36,'Equivalencia BH-BMPT'!$D$37,IF(J76=37,'Equivalencia BH-BMPT'!$D$38,IF(J76=38,'Equivalencia BH-BMPT'!#REF!,IF(J76=39,'Equivalencia BH-BMPT'!$D$40,IF(J76=40,'Equivalencia BH-BMPT'!$D$41,IF(J76=41,'Equivalencia BH-BMPT'!$D$42,IF(J76=42,'Equivalencia BH-BMPT'!$D$43,IF(J76=43,'Equivalencia BH-BMPT'!$D$44,IF(J76=44,'Equivalencia BH-BMPT'!$D$45,IF(J76=45,'Equivalencia BH-BMPT'!$D$46,"No ha seleccionado un número de programa")))))))))))))))))))))))))))))))))))))))))))))</f>
        <v>Gobernanza e influencia local, regional e internacional</v>
      </c>
      <c r="L76" s="79" t="s">
        <v>642</v>
      </c>
      <c r="M76" s="113">
        <v>51963646</v>
      </c>
      <c r="N76" s="97" t="s">
        <v>712</v>
      </c>
      <c r="O76" s="110">
        <v>16830000</v>
      </c>
      <c r="P76" s="66"/>
      <c r="Q76" s="67"/>
      <c r="R76" s="110">
        <v>1</v>
      </c>
      <c r="S76" s="100">
        <v>4363330</v>
      </c>
      <c r="T76" s="100">
        <f t="shared" si="4"/>
        <v>21193330</v>
      </c>
      <c r="U76" s="100">
        <v>19822000</v>
      </c>
      <c r="V76" s="106">
        <v>43122</v>
      </c>
      <c r="W76" s="105">
        <v>43122</v>
      </c>
      <c r="X76" s="105">
        <v>43464</v>
      </c>
      <c r="Y76" s="86">
        <v>270</v>
      </c>
      <c r="Z76" s="86">
        <v>70</v>
      </c>
      <c r="AA76" s="68"/>
      <c r="AB76" s="62"/>
      <c r="AC76" s="62" t="s">
        <v>791</v>
      </c>
      <c r="AD76" s="62"/>
      <c r="AE76" s="62"/>
      <c r="AF76" s="69">
        <f t="shared" si="1"/>
        <v>0.93529426475216493</v>
      </c>
      <c r="AG76" s="27"/>
      <c r="AH76" s="27" t="b">
        <f t="shared" si="2"/>
        <v>0</v>
      </c>
    </row>
    <row r="77" spans="1:34" ht="44.25" customHeight="1" x14ac:dyDescent="0.25">
      <c r="A77" s="86">
        <v>63</v>
      </c>
      <c r="B77" s="86">
        <v>2018</v>
      </c>
      <c r="C77" s="87" t="s">
        <v>326</v>
      </c>
      <c r="D77" s="74">
        <v>5</v>
      </c>
      <c r="E77" s="87" t="str">
        <f>IF(D77=1,'Tipo '!$B$2,IF(D77=2,'Tipo '!$B$3,IF(D77=3,'Tipo '!$B$4,IF(D77=4,'Tipo '!$B$5,IF(D77=5,'Tipo '!$B$6,IF(D77=6,'Tipo '!$B$7,IF(D77=7,'Tipo '!$B$8,IF(D77=8,'Tipo '!$B$9,IF(D77=9,'Tipo '!$B$10,IF(D77=10,'Tipo '!$B$11,IF(D77=11,'Tipo '!$B$12,IF(D77=12,'Tipo '!$B$13,IF(D77=13,'Tipo '!$B$14,IF(D77=14,'Tipo '!$B$15,IF(D77=15,'Tipo '!$B$16,IF(D77=16,'Tipo '!$B$17,IF(D77=17,'Tipo '!$B$18,IF(D77=18,'Tipo '!$B$19,IF(D77=19,'Tipo '!$B$20,IF(D77=20,'Tipo '!$B$21,"No ha seleccionado un tipo de contrato válido"))))))))))))))))))))</f>
        <v>CONTRATOS DE PRESTACIÓN DE SERVICIOS PROFESIONALES Y DE APOYO A LA GESTIÓN</v>
      </c>
      <c r="F77" s="112" t="s">
        <v>107</v>
      </c>
      <c r="G77" s="63" t="s">
        <v>116</v>
      </c>
      <c r="H77" s="64" t="s">
        <v>483</v>
      </c>
      <c r="I77" s="83" t="s">
        <v>163</v>
      </c>
      <c r="J77" s="84">
        <v>45</v>
      </c>
      <c r="K77" s="65" t="str">
        <f>IF(J77=1,'Equivalencia BH-BMPT'!$D$2,IF(J77=2,'Equivalencia BH-BMPT'!$D$3,IF(J77=3,'Equivalencia BH-BMPT'!$D$4,IF(J77=4,'Equivalencia BH-BMPT'!$D$5,IF(J77=5,'Equivalencia BH-BMPT'!$D$6,IF(J77=6,'Equivalencia BH-BMPT'!$D$7,IF(J77=7,'Equivalencia BH-BMPT'!$D$8,IF(J77=8,'Equivalencia BH-BMPT'!$D$9,IF(J77=9,'Equivalencia BH-BMPT'!$D$10,IF(J77=10,'Equivalencia BH-BMPT'!$D$11,IF(J77=11,'Equivalencia BH-BMPT'!$D$12,IF(J77=12,'Equivalencia BH-BMPT'!$D$13,IF(J77=13,'Equivalencia BH-BMPT'!$D$14,IF(J77=14,'Equivalencia BH-BMPT'!$D$15,IF(J77=15,'Equivalencia BH-BMPT'!$D$16,IF(J77=16,'Equivalencia BH-BMPT'!$D$17,IF(J77=17,'Equivalencia BH-BMPT'!$D$18,IF(J77=18,'Equivalencia BH-BMPT'!$D$19,IF(J77=19,'Equivalencia BH-BMPT'!$D$20,IF(J77=20,'Equivalencia BH-BMPT'!$D$21,IF(J77=21,'Equivalencia BH-BMPT'!$D$22,IF(J77=22,'Equivalencia BH-BMPT'!$D$23,IF(J77=23,'Equivalencia BH-BMPT'!#REF!,IF(J77=24,'Equivalencia BH-BMPT'!$D$25,IF(J77=25,'Equivalencia BH-BMPT'!$D$26,IF(J77=26,'Equivalencia BH-BMPT'!$D$27,IF(J77=27,'Equivalencia BH-BMPT'!$D$28,IF(J77=28,'Equivalencia BH-BMPT'!$D$29,IF(J77=29,'Equivalencia BH-BMPT'!$D$30,IF(J77=30,'Equivalencia BH-BMPT'!$D$31,IF(J77=31,'Equivalencia BH-BMPT'!$D$32,IF(J77=32,'Equivalencia BH-BMPT'!$D$33,IF(J77=33,'Equivalencia BH-BMPT'!$D$34,IF(J77=34,'Equivalencia BH-BMPT'!$D$35,IF(J77=35,'Equivalencia BH-BMPT'!$D$36,IF(J77=36,'Equivalencia BH-BMPT'!$D$37,IF(J77=37,'Equivalencia BH-BMPT'!$D$38,IF(J77=38,'Equivalencia BH-BMPT'!#REF!,IF(J77=39,'Equivalencia BH-BMPT'!$D$40,IF(J77=40,'Equivalencia BH-BMPT'!$D$41,IF(J77=41,'Equivalencia BH-BMPT'!$D$42,IF(J77=42,'Equivalencia BH-BMPT'!$D$43,IF(J77=43,'Equivalencia BH-BMPT'!$D$44,IF(J77=44,'Equivalencia BH-BMPT'!$D$45,IF(J77=45,'Equivalencia BH-BMPT'!$D$46,"No ha seleccionado un número de programa")))))))))))))))))))))))))))))))))))))))))))))</f>
        <v>Gobernanza e influencia local, regional e internacional</v>
      </c>
      <c r="L77" s="79" t="s">
        <v>642</v>
      </c>
      <c r="M77" s="113">
        <v>1010236046</v>
      </c>
      <c r="N77" s="97" t="s">
        <v>713</v>
      </c>
      <c r="O77" s="110">
        <v>16830000</v>
      </c>
      <c r="P77" s="66"/>
      <c r="Q77" s="67"/>
      <c r="R77" s="110">
        <v>1</v>
      </c>
      <c r="S77" s="100">
        <v>5298325</v>
      </c>
      <c r="T77" s="100">
        <f t="shared" si="4"/>
        <v>22128325</v>
      </c>
      <c r="U77" s="100">
        <v>19822000</v>
      </c>
      <c r="V77" s="106">
        <v>43122</v>
      </c>
      <c r="W77" s="105">
        <v>43122</v>
      </c>
      <c r="X77" s="105">
        <v>43480</v>
      </c>
      <c r="Y77" s="86">
        <v>270</v>
      </c>
      <c r="Z77" s="86">
        <v>85</v>
      </c>
      <c r="AA77" s="68"/>
      <c r="AB77" s="62"/>
      <c r="AC77" s="62" t="s">
        <v>791</v>
      </c>
      <c r="AD77" s="62"/>
      <c r="AE77" s="62"/>
      <c r="AF77" s="69">
        <f t="shared" si="1"/>
        <v>0.89577498522820864</v>
      </c>
      <c r="AG77" s="27"/>
      <c r="AH77" s="27" t="b">
        <f t="shared" si="2"/>
        <v>0</v>
      </c>
    </row>
    <row r="78" spans="1:34" ht="44.25" customHeight="1" x14ac:dyDescent="0.25">
      <c r="A78" s="86">
        <v>64</v>
      </c>
      <c r="B78" s="86">
        <v>2018</v>
      </c>
      <c r="C78" s="87" t="s">
        <v>298</v>
      </c>
      <c r="D78" s="74">
        <v>5</v>
      </c>
      <c r="E78" s="87" t="str">
        <f>IF(D78=1,'Tipo '!$B$2,IF(D78=2,'Tipo '!$B$3,IF(D78=3,'Tipo '!$B$4,IF(D78=4,'Tipo '!$B$5,IF(D78=5,'Tipo '!$B$6,IF(D78=6,'Tipo '!$B$7,IF(D78=7,'Tipo '!$B$8,IF(D78=8,'Tipo '!$B$9,IF(D78=9,'Tipo '!$B$10,IF(D78=10,'Tipo '!$B$11,IF(D78=11,'Tipo '!$B$12,IF(D78=12,'Tipo '!$B$13,IF(D78=13,'Tipo '!$B$14,IF(D78=14,'Tipo '!$B$15,IF(D78=15,'Tipo '!$B$16,IF(D78=16,'Tipo '!$B$17,IF(D78=17,'Tipo '!$B$18,IF(D78=18,'Tipo '!$B$19,IF(D78=19,'Tipo '!$B$20,IF(D78=20,'Tipo '!$B$21,"No ha seleccionado un tipo de contrato válido"))))))))))))))))))))</f>
        <v>CONTRATOS DE PRESTACIÓN DE SERVICIOS PROFESIONALES Y DE APOYO A LA GESTIÓN</v>
      </c>
      <c r="F78" s="112" t="s">
        <v>107</v>
      </c>
      <c r="G78" s="63" t="s">
        <v>116</v>
      </c>
      <c r="H78" s="64" t="s">
        <v>484</v>
      </c>
      <c r="I78" s="83" t="s">
        <v>163</v>
      </c>
      <c r="J78" s="84">
        <v>3</v>
      </c>
      <c r="K78" s="65" t="str">
        <f>IF(J78=1,'Equivalencia BH-BMPT'!$D$2,IF(J78=2,'Equivalencia BH-BMPT'!$D$3,IF(J78=3,'Equivalencia BH-BMPT'!$D$4,IF(J78=4,'Equivalencia BH-BMPT'!$D$5,IF(J78=5,'Equivalencia BH-BMPT'!$D$6,IF(J78=6,'Equivalencia BH-BMPT'!$D$7,IF(J78=7,'Equivalencia BH-BMPT'!$D$8,IF(J78=8,'Equivalencia BH-BMPT'!$D$9,IF(J78=9,'Equivalencia BH-BMPT'!$D$10,IF(J78=10,'Equivalencia BH-BMPT'!$D$11,IF(J78=11,'Equivalencia BH-BMPT'!$D$12,IF(J78=12,'Equivalencia BH-BMPT'!$D$13,IF(J78=13,'Equivalencia BH-BMPT'!$D$14,IF(J78=14,'Equivalencia BH-BMPT'!$D$15,IF(J78=15,'Equivalencia BH-BMPT'!$D$16,IF(J78=16,'Equivalencia BH-BMPT'!$D$17,IF(J78=17,'Equivalencia BH-BMPT'!$D$18,IF(J78=18,'Equivalencia BH-BMPT'!$D$19,IF(J78=19,'Equivalencia BH-BMPT'!$D$20,IF(J78=20,'Equivalencia BH-BMPT'!$D$21,IF(J78=21,'Equivalencia BH-BMPT'!$D$22,IF(J78=22,'Equivalencia BH-BMPT'!$D$23,IF(J78=23,'Equivalencia BH-BMPT'!#REF!,IF(J78=24,'Equivalencia BH-BMPT'!$D$25,IF(J78=25,'Equivalencia BH-BMPT'!$D$26,IF(J78=26,'Equivalencia BH-BMPT'!$D$27,IF(J78=27,'Equivalencia BH-BMPT'!$D$28,IF(J78=28,'Equivalencia BH-BMPT'!$D$29,IF(J78=29,'Equivalencia BH-BMPT'!$D$30,IF(J78=30,'Equivalencia BH-BMPT'!$D$31,IF(J78=31,'Equivalencia BH-BMPT'!$D$32,IF(J78=32,'Equivalencia BH-BMPT'!$D$33,IF(J78=33,'Equivalencia BH-BMPT'!$D$34,IF(J78=34,'Equivalencia BH-BMPT'!$D$35,IF(J78=35,'Equivalencia BH-BMPT'!$D$36,IF(J78=36,'Equivalencia BH-BMPT'!$D$37,IF(J78=37,'Equivalencia BH-BMPT'!$D$38,IF(J78=38,'Equivalencia BH-BMPT'!#REF!,IF(J78=39,'Equivalencia BH-BMPT'!$D$40,IF(J78=40,'Equivalencia BH-BMPT'!$D$41,IF(J78=41,'Equivalencia BH-BMPT'!$D$42,IF(J78=42,'Equivalencia BH-BMPT'!$D$43,IF(J78=43,'Equivalencia BH-BMPT'!$D$44,IF(J78=44,'Equivalencia BH-BMPT'!$D$45,IF(J78=45,'Equivalencia BH-BMPT'!$D$46,"No ha seleccionado un número de programa")))))))))))))))))))))))))))))))))))))))))))))</f>
        <v>Igualdad y autonomía para una Bogotá incluyente</v>
      </c>
      <c r="L78" s="79" t="s">
        <v>646</v>
      </c>
      <c r="M78" s="113">
        <v>1014177621</v>
      </c>
      <c r="N78" s="97" t="s">
        <v>714</v>
      </c>
      <c r="O78" s="110">
        <v>38367000</v>
      </c>
      <c r="P78" s="66"/>
      <c r="Q78" s="67"/>
      <c r="R78" s="110">
        <v>1</v>
      </c>
      <c r="S78" s="100">
        <v>0</v>
      </c>
      <c r="T78" s="100">
        <f t="shared" ref="T78:T109" si="5">+O78+Q78+S78</f>
        <v>38367000</v>
      </c>
      <c r="U78" s="100">
        <v>27283200</v>
      </c>
      <c r="V78" s="106">
        <v>43122</v>
      </c>
      <c r="W78" s="105">
        <v>43123</v>
      </c>
      <c r="X78" s="105">
        <v>43522</v>
      </c>
      <c r="Y78" s="86">
        <v>270</v>
      </c>
      <c r="Z78" s="86">
        <v>0</v>
      </c>
      <c r="AA78" s="68"/>
      <c r="AB78" s="62"/>
      <c r="AC78" s="62" t="s">
        <v>791</v>
      </c>
      <c r="AD78" s="62"/>
      <c r="AE78" s="62"/>
      <c r="AF78" s="69">
        <f t="shared" si="1"/>
        <v>0.71111111111111114</v>
      </c>
      <c r="AG78" s="27"/>
      <c r="AH78" s="27" t="b">
        <f t="shared" si="2"/>
        <v>0</v>
      </c>
    </row>
    <row r="79" spans="1:34" ht="44.25" customHeight="1" x14ac:dyDescent="0.25">
      <c r="A79" s="86">
        <v>65</v>
      </c>
      <c r="B79" s="86">
        <v>2018</v>
      </c>
      <c r="C79" s="87" t="s">
        <v>300</v>
      </c>
      <c r="D79" s="74">
        <v>5</v>
      </c>
      <c r="E79" s="87" t="str">
        <f>IF(D79=1,'Tipo '!$B$2,IF(D79=2,'Tipo '!$B$3,IF(D79=3,'Tipo '!$B$4,IF(D79=4,'Tipo '!$B$5,IF(D79=5,'Tipo '!$B$6,IF(D79=6,'Tipo '!$B$7,IF(D79=7,'Tipo '!$B$8,IF(D79=8,'Tipo '!$B$9,IF(D79=9,'Tipo '!$B$10,IF(D79=10,'Tipo '!$B$11,IF(D79=11,'Tipo '!$B$12,IF(D79=12,'Tipo '!$B$13,IF(D79=13,'Tipo '!$B$14,IF(D79=14,'Tipo '!$B$15,IF(D79=15,'Tipo '!$B$16,IF(D79=16,'Tipo '!$B$17,IF(D79=17,'Tipo '!$B$18,IF(D79=18,'Tipo '!$B$19,IF(D79=19,'Tipo '!$B$20,IF(D79=20,'Tipo '!$B$21,"No ha seleccionado un tipo de contrato válido"))))))))))))))))))))</f>
        <v>CONTRATOS DE PRESTACIÓN DE SERVICIOS PROFESIONALES Y DE APOYO A LA GESTIÓN</v>
      </c>
      <c r="F79" s="112" t="s">
        <v>107</v>
      </c>
      <c r="G79" s="63" t="s">
        <v>116</v>
      </c>
      <c r="H79" s="64" t="s">
        <v>485</v>
      </c>
      <c r="I79" s="83" t="s">
        <v>163</v>
      </c>
      <c r="J79" s="84">
        <v>45</v>
      </c>
      <c r="K79" s="65" t="str">
        <f>IF(J79=1,'Equivalencia BH-BMPT'!$D$2,IF(J79=2,'Equivalencia BH-BMPT'!$D$3,IF(J79=3,'Equivalencia BH-BMPT'!$D$4,IF(J79=4,'Equivalencia BH-BMPT'!$D$5,IF(J79=5,'Equivalencia BH-BMPT'!$D$6,IF(J79=6,'Equivalencia BH-BMPT'!$D$7,IF(J79=7,'Equivalencia BH-BMPT'!$D$8,IF(J79=8,'Equivalencia BH-BMPT'!$D$9,IF(J79=9,'Equivalencia BH-BMPT'!$D$10,IF(J79=10,'Equivalencia BH-BMPT'!$D$11,IF(J79=11,'Equivalencia BH-BMPT'!$D$12,IF(J79=12,'Equivalencia BH-BMPT'!$D$13,IF(J79=13,'Equivalencia BH-BMPT'!$D$14,IF(J79=14,'Equivalencia BH-BMPT'!$D$15,IF(J79=15,'Equivalencia BH-BMPT'!$D$16,IF(J79=16,'Equivalencia BH-BMPT'!$D$17,IF(J79=17,'Equivalencia BH-BMPT'!$D$18,IF(J79=18,'Equivalencia BH-BMPT'!$D$19,IF(J79=19,'Equivalencia BH-BMPT'!$D$20,IF(J79=20,'Equivalencia BH-BMPT'!$D$21,IF(J79=21,'Equivalencia BH-BMPT'!$D$22,IF(J79=22,'Equivalencia BH-BMPT'!$D$23,IF(J79=23,'Equivalencia BH-BMPT'!#REF!,IF(J79=24,'Equivalencia BH-BMPT'!$D$25,IF(J79=25,'Equivalencia BH-BMPT'!$D$26,IF(J79=26,'Equivalencia BH-BMPT'!$D$27,IF(J79=27,'Equivalencia BH-BMPT'!$D$28,IF(J79=28,'Equivalencia BH-BMPT'!$D$29,IF(J79=29,'Equivalencia BH-BMPT'!$D$30,IF(J79=30,'Equivalencia BH-BMPT'!$D$31,IF(J79=31,'Equivalencia BH-BMPT'!$D$32,IF(J79=32,'Equivalencia BH-BMPT'!$D$33,IF(J79=33,'Equivalencia BH-BMPT'!$D$34,IF(J79=34,'Equivalencia BH-BMPT'!$D$35,IF(J79=35,'Equivalencia BH-BMPT'!$D$36,IF(J79=36,'Equivalencia BH-BMPT'!$D$37,IF(J79=37,'Equivalencia BH-BMPT'!$D$38,IF(J79=38,'Equivalencia BH-BMPT'!#REF!,IF(J79=39,'Equivalencia BH-BMPT'!$D$40,IF(J79=40,'Equivalencia BH-BMPT'!$D$41,IF(J79=41,'Equivalencia BH-BMPT'!$D$42,IF(J79=42,'Equivalencia BH-BMPT'!$D$43,IF(J79=43,'Equivalencia BH-BMPT'!$D$44,IF(J79=44,'Equivalencia BH-BMPT'!$D$45,IF(J79=45,'Equivalencia BH-BMPT'!$D$46,"No ha seleccionado un número de programa")))))))))))))))))))))))))))))))))))))))))))))</f>
        <v>Gobernanza e influencia local, regional e internacional</v>
      </c>
      <c r="L79" s="79" t="s">
        <v>642</v>
      </c>
      <c r="M79" s="113">
        <v>1030640813</v>
      </c>
      <c r="N79" s="97" t="s">
        <v>715</v>
      </c>
      <c r="O79" s="110">
        <v>44550000</v>
      </c>
      <c r="P79" s="66"/>
      <c r="Q79" s="67"/>
      <c r="R79" s="110">
        <v>1</v>
      </c>
      <c r="S79" s="100">
        <v>13860000</v>
      </c>
      <c r="T79" s="100">
        <f t="shared" si="5"/>
        <v>58410000</v>
      </c>
      <c r="U79" s="100">
        <v>52305000</v>
      </c>
      <c r="V79" s="106">
        <v>43122</v>
      </c>
      <c r="W79" s="105">
        <v>43123</v>
      </c>
      <c r="X79" s="105">
        <v>43480</v>
      </c>
      <c r="Y79" s="86">
        <v>270</v>
      </c>
      <c r="Z79" s="86">
        <v>84</v>
      </c>
      <c r="AA79" s="68"/>
      <c r="AB79" s="62"/>
      <c r="AC79" s="62" t="s">
        <v>791</v>
      </c>
      <c r="AD79" s="62"/>
      <c r="AE79" s="62"/>
      <c r="AF79" s="69">
        <f t="shared" si="1"/>
        <v>0.89548022598870058</v>
      </c>
      <c r="AG79" s="27"/>
      <c r="AH79" s="27" t="b">
        <f t="shared" si="2"/>
        <v>0</v>
      </c>
    </row>
    <row r="80" spans="1:34" ht="44.25" customHeight="1" x14ac:dyDescent="0.25">
      <c r="A80" s="86">
        <v>66</v>
      </c>
      <c r="B80" s="86">
        <v>2018</v>
      </c>
      <c r="C80" s="87" t="s">
        <v>310</v>
      </c>
      <c r="D80" s="74">
        <v>5</v>
      </c>
      <c r="E80" s="87" t="str">
        <f>IF(D80=1,'Tipo '!$B$2,IF(D80=2,'Tipo '!$B$3,IF(D80=3,'Tipo '!$B$4,IF(D80=4,'Tipo '!$B$5,IF(D80=5,'Tipo '!$B$6,IF(D80=6,'Tipo '!$B$7,IF(D80=7,'Tipo '!$B$8,IF(D80=8,'Tipo '!$B$9,IF(D80=9,'Tipo '!$B$10,IF(D80=10,'Tipo '!$B$11,IF(D80=11,'Tipo '!$B$12,IF(D80=12,'Tipo '!$B$13,IF(D80=13,'Tipo '!$B$14,IF(D80=14,'Tipo '!$B$15,IF(D80=15,'Tipo '!$B$16,IF(D80=16,'Tipo '!$B$17,IF(D80=17,'Tipo '!$B$18,IF(D80=18,'Tipo '!$B$19,IF(D80=19,'Tipo '!$B$20,IF(D80=20,'Tipo '!$B$21,"No ha seleccionado un tipo de contrato válido"))))))))))))))))))))</f>
        <v>CONTRATOS DE PRESTACIÓN DE SERVICIOS PROFESIONALES Y DE APOYO A LA GESTIÓN</v>
      </c>
      <c r="F80" s="112" t="s">
        <v>107</v>
      </c>
      <c r="G80" s="63" t="s">
        <v>116</v>
      </c>
      <c r="H80" s="64" t="s">
        <v>486</v>
      </c>
      <c r="I80" s="83" t="s">
        <v>163</v>
      </c>
      <c r="J80" s="84">
        <v>45</v>
      </c>
      <c r="K80" s="65" t="str">
        <f>IF(J80=1,'Equivalencia BH-BMPT'!$D$2,IF(J80=2,'Equivalencia BH-BMPT'!$D$3,IF(J80=3,'Equivalencia BH-BMPT'!$D$4,IF(J80=4,'Equivalencia BH-BMPT'!$D$5,IF(J80=5,'Equivalencia BH-BMPT'!$D$6,IF(J80=6,'Equivalencia BH-BMPT'!$D$7,IF(J80=7,'Equivalencia BH-BMPT'!$D$8,IF(J80=8,'Equivalencia BH-BMPT'!$D$9,IF(J80=9,'Equivalencia BH-BMPT'!$D$10,IF(J80=10,'Equivalencia BH-BMPT'!$D$11,IF(J80=11,'Equivalencia BH-BMPT'!$D$12,IF(J80=12,'Equivalencia BH-BMPT'!$D$13,IF(J80=13,'Equivalencia BH-BMPT'!$D$14,IF(J80=14,'Equivalencia BH-BMPT'!$D$15,IF(J80=15,'Equivalencia BH-BMPT'!$D$16,IF(J80=16,'Equivalencia BH-BMPT'!$D$17,IF(J80=17,'Equivalencia BH-BMPT'!$D$18,IF(J80=18,'Equivalencia BH-BMPT'!$D$19,IF(J80=19,'Equivalencia BH-BMPT'!$D$20,IF(J80=20,'Equivalencia BH-BMPT'!$D$21,IF(J80=21,'Equivalencia BH-BMPT'!$D$22,IF(J80=22,'Equivalencia BH-BMPT'!$D$23,IF(J80=23,'Equivalencia BH-BMPT'!#REF!,IF(J80=24,'Equivalencia BH-BMPT'!$D$25,IF(J80=25,'Equivalencia BH-BMPT'!$D$26,IF(J80=26,'Equivalencia BH-BMPT'!$D$27,IF(J80=27,'Equivalencia BH-BMPT'!$D$28,IF(J80=28,'Equivalencia BH-BMPT'!$D$29,IF(J80=29,'Equivalencia BH-BMPT'!$D$30,IF(J80=30,'Equivalencia BH-BMPT'!$D$31,IF(J80=31,'Equivalencia BH-BMPT'!$D$32,IF(J80=32,'Equivalencia BH-BMPT'!$D$33,IF(J80=33,'Equivalencia BH-BMPT'!$D$34,IF(J80=34,'Equivalencia BH-BMPT'!$D$35,IF(J80=35,'Equivalencia BH-BMPT'!$D$36,IF(J80=36,'Equivalencia BH-BMPT'!$D$37,IF(J80=37,'Equivalencia BH-BMPT'!$D$38,IF(J80=38,'Equivalencia BH-BMPT'!#REF!,IF(J80=39,'Equivalencia BH-BMPT'!$D$40,IF(J80=40,'Equivalencia BH-BMPT'!$D$41,IF(J80=41,'Equivalencia BH-BMPT'!$D$42,IF(J80=42,'Equivalencia BH-BMPT'!$D$43,IF(J80=43,'Equivalencia BH-BMPT'!$D$44,IF(J80=44,'Equivalencia BH-BMPT'!$D$45,IF(J80=45,'Equivalencia BH-BMPT'!$D$46,"No ha seleccionado un número de programa")))))))))))))))))))))))))))))))))))))))))))))</f>
        <v>Gobernanza e influencia local, regional e internacional</v>
      </c>
      <c r="L80" s="79" t="s">
        <v>642</v>
      </c>
      <c r="M80" s="113">
        <v>1019099369</v>
      </c>
      <c r="N80" s="97" t="s">
        <v>716</v>
      </c>
      <c r="O80" s="110">
        <v>18900000</v>
      </c>
      <c r="P80" s="66"/>
      <c r="Q80" s="67"/>
      <c r="R80" s="110">
        <v>1</v>
      </c>
      <c r="S80" s="100">
        <v>0</v>
      </c>
      <c r="T80" s="100">
        <f t="shared" si="5"/>
        <v>18900000</v>
      </c>
      <c r="U80" s="100">
        <v>18900000</v>
      </c>
      <c r="V80" s="106">
        <v>43122</v>
      </c>
      <c r="W80" s="105">
        <v>43124</v>
      </c>
      <c r="X80" s="105">
        <v>43396</v>
      </c>
      <c r="Y80" s="86">
        <v>270</v>
      </c>
      <c r="Z80" s="86">
        <v>0</v>
      </c>
      <c r="AA80" s="68"/>
      <c r="AB80" s="62"/>
      <c r="AC80" s="62"/>
      <c r="AD80" s="62" t="s">
        <v>791</v>
      </c>
      <c r="AE80" s="62"/>
      <c r="AF80" s="69">
        <f t="shared" si="1"/>
        <v>1</v>
      </c>
      <c r="AG80" s="27"/>
      <c r="AH80" s="27" t="b">
        <f t="shared" si="2"/>
        <v>0</v>
      </c>
    </row>
    <row r="81" spans="1:34" ht="44.25" customHeight="1" x14ac:dyDescent="0.25">
      <c r="A81" s="86">
        <v>67</v>
      </c>
      <c r="B81" s="86">
        <v>2018</v>
      </c>
      <c r="C81" s="87" t="s">
        <v>329</v>
      </c>
      <c r="D81" s="74">
        <v>5</v>
      </c>
      <c r="E81" s="87" t="str">
        <f>IF(D81=1,'Tipo '!$B$2,IF(D81=2,'Tipo '!$B$3,IF(D81=3,'Tipo '!$B$4,IF(D81=4,'Tipo '!$B$5,IF(D81=5,'Tipo '!$B$6,IF(D81=6,'Tipo '!$B$7,IF(D81=7,'Tipo '!$B$8,IF(D81=8,'Tipo '!$B$9,IF(D81=9,'Tipo '!$B$10,IF(D81=10,'Tipo '!$B$11,IF(D81=11,'Tipo '!$B$12,IF(D81=12,'Tipo '!$B$13,IF(D81=13,'Tipo '!$B$14,IF(D81=14,'Tipo '!$B$15,IF(D81=15,'Tipo '!$B$16,IF(D81=16,'Tipo '!$B$17,IF(D81=17,'Tipo '!$B$18,IF(D81=18,'Tipo '!$B$19,IF(D81=19,'Tipo '!$B$20,IF(D81=20,'Tipo '!$B$21,"No ha seleccionado un tipo de contrato válido"))))))))))))))))))))</f>
        <v>CONTRATOS DE PRESTACIÓN DE SERVICIOS PROFESIONALES Y DE APOYO A LA GESTIÓN</v>
      </c>
      <c r="F81" s="112" t="s">
        <v>107</v>
      </c>
      <c r="G81" s="63" t="s">
        <v>116</v>
      </c>
      <c r="H81" s="64" t="s">
        <v>487</v>
      </c>
      <c r="I81" s="83" t="s">
        <v>163</v>
      </c>
      <c r="J81" s="84">
        <v>45</v>
      </c>
      <c r="K81" s="65" t="str">
        <f>IF(J81=1,'Equivalencia BH-BMPT'!$D$2,IF(J81=2,'Equivalencia BH-BMPT'!$D$3,IF(J81=3,'Equivalencia BH-BMPT'!$D$4,IF(J81=4,'Equivalencia BH-BMPT'!$D$5,IF(J81=5,'Equivalencia BH-BMPT'!$D$6,IF(J81=6,'Equivalencia BH-BMPT'!$D$7,IF(J81=7,'Equivalencia BH-BMPT'!$D$8,IF(J81=8,'Equivalencia BH-BMPT'!$D$9,IF(J81=9,'Equivalencia BH-BMPT'!$D$10,IF(J81=10,'Equivalencia BH-BMPT'!$D$11,IF(J81=11,'Equivalencia BH-BMPT'!$D$12,IF(J81=12,'Equivalencia BH-BMPT'!$D$13,IF(J81=13,'Equivalencia BH-BMPT'!$D$14,IF(J81=14,'Equivalencia BH-BMPT'!$D$15,IF(J81=15,'Equivalencia BH-BMPT'!$D$16,IF(J81=16,'Equivalencia BH-BMPT'!$D$17,IF(J81=17,'Equivalencia BH-BMPT'!$D$18,IF(J81=18,'Equivalencia BH-BMPT'!$D$19,IF(J81=19,'Equivalencia BH-BMPT'!$D$20,IF(J81=20,'Equivalencia BH-BMPT'!$D$21,IF(J81=21,'Equivalencia BH-BMPT'!$D$22,IF(J81=22,'Equivalencia BH-BMPT'!$D$23,IF(J81=23,'Equivalencia BH-BMPT'!#REF!,IF(J81=24,'Equivalencia BH-BMPT'!$D$25,IF(J81=25,'Equivalencia BH-BMPT'!$D$26,IF(J81=26,'Equivalencia BH-BMPT'!$D$27,IF(J81=27,'Equivalencia BH-BMPT'!$D$28,IF(J81=28,'Equivalencia BH-BMPT'!$D$29,IF(J81=29,'Equivalencia BH-BMPT'!$D$30,IF(J81=30,'Equivalencia BH-BMPT'!$D$31,IF(J81=31,'Equivalencia BH-BMPT'!$D$32,IF(J81=32,'Equivalencia BH-BMPT'!$D$33,IF(J81=33,'Equivalencia BH-BMPT'!$D$34,IF(J81=34,'Equivalencia BH-BMPT'!$D$35,IF(J81=35,'Equivalencia BH-BMPT'!$D$36,IF(J81=36,'Equivalencia BH-BMPT'!$D$37,IF(J81=37,'Equivalencia BH-BMPT'!$D$38,IF(J81=38,'Equivalencia BH-BMPT'!#REF!,IF(J81=39,'Equivalencia BH-BMPT'!$D$40,IF(J81=40,'Equivalencia BH-BMPT'!$D$41,IF(J81=41,'Equivalencia BH-BMPT'!$D$42,IF(J81=42,'Equivalencia BH-BMPT'!$D$43,IF(J81=43,'Equivalencia BH-BMPT'!$D$44,IF(J81=44,'Equivalencia BH-BMPT'!$D$45,IF(J81=45,'Equivalencia BH-BMPT'!$D$46,"No ha seleccionado un número de programa")))))))))))))))))))))))))))))))))))))))))))))</f>
        <v>Gobernanza e influencia local, regional e internacional</v>
      </c>
      <c r="L81" s="79" t="s">
        <v>642</v>
      </c>
      <c r="M81" s="113">
        <v>73583076</v>
      </c>
      <c r="N81" s="97" t="s">
        <v>717</v>
      </c>
      <c r="O81" s="110">
        <v>69300000</v>
      </c>
      <c r="P81" s="66"/>
      <c r="Q81" s="67"/>
      <c r="R81" s="110">
        <v>2</v>
      </c>
      <c r="S81" s="100">
        <v>33110008</v>
      </c>
      <c r="T81" s="100">
        <f t="shared" si="5"/>
        <v>102410008</v>
      </c>
      <c r="U81" s="100">
        <v>81363333</v>
      </c>
      <c r="V81" s="106">
        <v>43123</v>
      </c>
      <c r="W81" s="105">
        <v>43123</v>
      </c>
      <c r="X81" s="105">
        <v>43524</v>
      </c>
      <c r="Y81" s="86">
        <v>270</v>
      </c>
      <c r="Z81" s="86">
        <v>129</v>
      </c>
      <c r="AA81" s="68"/>
      <c r="AB81" s="62"/>
      <c r="AC81" s="62" t="s">
        <v>791</v>
      </c>
      <c r="AD81" s="62"/>
      <c r="AE81" s="62"/>
      <c r="AF81" s="69">
        <f t="shared" ref="AF81:AF143" si="6">SUM(U81/T81)</f>
        <v>0.79448615022078706</v>
      </c>
      <c r="AG81" s="27"/>
      <c r="AH81" s="27" t="b">
        <f t="shared" ref="AH81:AH143" si="7">IF(I81="Funcionamiento",J81=0,J81="")</f>
        <v>0</v>
      </c>
    </row>
    <row r="82" spans="1:34" ht="44.25" customHeight="1" x14ac:dyDescent="0.25">
      <c r="A82" s="86">
        <v>68</v>
      </c>
      <c r="B82" s="86">
        <v>2018</v>
      </c>
      <c r="C82" s="87" t="s">
        <v>295</v>
      </c>
      <c r="D82" s="74">
        <v>5</v>
      </c>
      <c r="E82" s="87" t="str">
        <f>IF(D82=1,'Tipo '!$B$2,IF(D82=2,'Tipo '!$B$3,IF(D82=3,'Tipo '!$B$4,IF(D82=4,'Tipo '!$B$5,IF(D82=5,'Tipo '!$B$6,IF(D82=6,'Tipo '!$B$7,IF(D82=7,'Tipo '!$B$8,IF(D82=8,'Tipo '!$B$9,IF(D82=9,'Tipo '!$B$10,IF(D82=10,'Tipo '!$B$11,IF(D82=11,'Tipo '!$B$12,IF(D82=12,'Tipo '!$B$13,IF(D82=13,'Tipo '!$B$14,IF(D82=14,'Tipo '!$B$15,IF(D82=15,'Tipo '!$B$16,IF(D82=16,'Tipo '!$B$17,IF(D82=17,'Tipo '!$B$18,IF(D82=18,'Tipo '!$B$19,IF(D82=19,'Tipo '!$B$20,IF(D82=20,'Tipo '!$B$21,"No ha seleccionado un tipo de contrato válido"))))))))))))))))))))</f>
        <v>CONTRATOS DE PRESTACIÓN DE SERVICIOS PROFESIONALES Y DE APOYO A LA GESTIÓN</v>
      </c>
      <c r="F82" s="112" t="s">
        <v>107</v>
      </c>
      <c r="G82" s="63" t="s">
        <v>116</v>
      </c>
      <c r="H82" s="64" t="s">
        <v>488</v>
      </c>
      <c r="I82" s="83" t="s">
        <v>163</v>
      </c>
      <c r="J82" s="84">
        <v>45</v>
      </c>
      <c r="K82" s="65" t="str">
        <f>IF(J82=1,'Equivalencia BH-BMPT'!$D$2,IF(J82=2,'Equivalencia BH-BMPT'!$D$3,IF(J82=3,'Equivalencia BH-BMPT'!$D$4,IF(J82=4,'Equivalencia BH-BMPT'!$D$5,IF(J82=5,'Equivalencia BH-BMPT'!$D$6,IF(J82=6,'Equivalencia BH-BMPT'!$D$7,IF(J82=7,'Equivalencia BH-BMPT'!$D$8,IF(J82=8,'Equivalencia BH-BMPT'!$D$9,IF(J82=9,'Equivalencia BH-BMPT'!$D$10,IF(J82=10,'Equivalencia BH-BMPT'!$D$11,IF(J82=11,'Equivalencia BH-BMPT'!$D$12,IF(J82=12,'Equivalencia BH-BMPT'!$D$13,IF(J82=13,'Equivalencia BH-BMPT'!$D$14,IF(J82=14,'Equivalencia BH-BMPT'!$D$15,IF(J82=15,'Equivalencia BH-BMPT'!$D$16,IF(J82=16,'Equivalencia BH-BMPT'!$D$17,IF(J82=17,'Equivalencia BH-BMPT'!$D$18,IF(J82=18,'Equivalencia BH-BMPT'!$D$19,IF(J82=19,'Equivalencia BH-BMPT'!$D$20,IF(J82=20,'Equivalencia BH-BMPT'!$D$21,IF(J82=21,'Equivalencia BH-BMPT'!$D$22,IF(J82=22,'Equivalencia BH-BMPT'!$D$23,IF(J82=23,'Equivalencia BH-BMPT'!#REF!,IF(J82=24,'Equivalencia BH-BMPT'!$D$25,IF(J82=25,'Equivalencia BH-BMPT'!$D$26,IF(J82=26,'Equivalencia BH-BMPT'!$D$27,IF(J82=27,'Equivalencia BH-BMPT'!$D$28,IF(J82=28,'Equivalencia BH-BMPT'!$D$29,IF(J82=29,'Equivalencia BH-BMPT'!$D$30,IF(J82=30,'Equivalencia BH-BMPT'!$D$31,IF(J82=31,'Equivalencia BH-BMPT'!$D$32,IF(J82=32,'Equivalencia BH-BMPT'!$D$33,IF(J82=33,'Equivalencia BH-BMPT'!$D$34,IF(J82=34,'Equivalencia BH-BMPT'!$D$35,IF(J82=35,'Equivalencia BH-BMPT'!$D$36,IF(J82=36,'Equivalencia BH-BMPT'!$D$37,IF(J82=37,'Equivalencia BH-BMPT'!$D$38,IF(J82=38,'Equivalencia BH-BMPT'!#REF!,IF(J82=39,'Equivalencia BH-BMPT'!$D$40,IF(J82=40,'Equivalencia BH-BMPT'!$D$41,IF(J82=41,'Equivalencia BH-BMPT'!$D$42,IF(J82=42,'Equivalencia BH-BMPT'!$D$43,IF(J82=43,'Equivalencia BH-BMPT'!$D$44,IF(J82=44,'Equivalencia BH-BMPT'!$D$45,IF(J82=45,'Equivalencia BH-BMPT'!$D$46,"No ha seleccionado un número de programa")))))))))))))))))))))))))))))))))))))))))))))</f>
        <v>Gobernanza e influencia local, regional e internacional</v>
      </c>
      <c r="L82" s="79" t="s">
        <v>642</v>
      </c>
      <c r="M82" s="113">
        <v>1033702963</v>
      </c>
      <c r="N82" s="97" t="s">
        <v>718</v>
      </c>
      <c r="O82" s="110">
        <v>44550000</v>
      </c>
      <c r="P82" s="66"/>
      <c r="Q82" s="67"/>
      <c r="R82" s="110">
        <v>2</v>
      </c>
      <c r="S82" s="100">
        <v>18810000</v>
      </c>
      <c r="T82" s="100">
        <f t="shared" si="5"/>
        <v>63360000</v>
      </c>
      <c r="U82" s="100">
        <v>52305000</v>
      </c>
      <c r="V82" s="106">
        <v>43123</v>
      </c>
      <c r="W82" s="105">
        <v>43123</v>
      </c>
      <c r="X82" s="105">
        <v>43509</v>
      </c>
      <c r="Y82" s="86">
        <v>270</v>
      </c>
      <c r="Z82" s="86">
        <v>114</v>
      </c>
      <c r="AA82" s="68"/>
      <c r="AB82" s="62"/>
      <c r="AC82" s="62" t="s">
        <v>791</v>
      </c>
      <c r="AD82" s="62"/>
      <c r="AE82" s="62"/>
      <c r="AF82" s="69">
        <f t="shared" si="6"/>
        <v>0.82552083333333337</v>
      </c>
      <c r="AG82" s="27"/>
      <c r="AH82" s="27" t="b">
        <f t="shared" si="7"/>
        <v>0</v>
      </c>
    </row>
    <row r="83" spans="1:34" ht="44.25" customHeight="1" x14ac:dyDescent="0.25">
      <c r="A83" s="86">
        <v>69</v>
      </c>
      <c r="B83" s="86">
        <v>2018</v>
      </c>
      <c r="C83" s="87" t="s">
        <v>330</v>
      </c>
      <c r="D83" s="74">
        <v>5</v>
      </c>
      <c r="E83" s="87" t="str">
        <f>IF(D83=1,'Tipo '!$B$2,IF(D83=2,'Tipo '!$B$3,IF(D83=3,'Tipo '!$B$4,IF(D83=4,'Tipo '!$B$5,IF(D83=5,'Tipo '!$B$6,IF(D83=6,'Tipo '!$B$7,IF(D83=7,'Tipo '!$B$8,IF(D83=8,'Tipo '!$B$9,IF(D83=9,'Tipo '!$B$10,IF(D83=10,'Tipo '!$B$11,IF(D83=11,'Tipo '!$B$12,IF(D83=12,'Tipo '!$B$13,IF(D83=13,'Tipo '!$B$14,IF(D83=14,'Tipo '!$B$15,IF(D83=15,'Tipo '!$B$16,IF(D83=16,'Tipo '!$B$17,IF(D83=17,'Tipo '!$B$18,IF(D83=18,'Tipo '!$B$19,IF(D83=19,'Tipo '!$B$20,IF(D83=20,'Tipo '!$B$21,"No ha seleccionado un tipo de contrato válido"))))))))))))))))))))</f>
        <v>CONTRATOS DE PRESTACIÓN DE SERVICIOS PROFESIONALES Y DE APOYO A LA GESTIÓN</v>
      </c>
      <c r="F83" s="112" t="s">
        <v>107</v>
      </c>
      <c r="G83" s="63" t="s">
        <v>116</v>
      </c>
      <c r="H83" s="64" t="s">
        <v>489</v>
      </c>
      <c r="I83" s="83" t="s">
        <v>163</v>
      </c>
      <c r="J83" s="84">
        <v>45</v>
      </c>
      <c r="K83" s="65" t="str">
        <f>IF(J83=1,'Equivalencia BH-BMPT'!$D$2,IF(J83=2,'Equivalencia BH-BMPT'!$D$3,IF(J83=3,'Equivalencia BH-BMPT'!$D$4,IF(J83=4,'Equivalencia BH-BMPT'!$D$5,IF(J83=5,'Equivalencia BH-BMPT'!$D$6,IF(J83=6,'Equivalencia BH-BMPT'!$D$7,IF(J83=7,'Equivalencia BH-BMPT'!$D$8,IF(J83=8,'Equivalencia BH-BMPT'!$D$9,IF(J83=9,'Equivalencia BH-BMPT'!$D$10,IF(J83=10,'Equivalencia BH-BMPT'!$D$11,IF(J83=11,'Equivalencia BH-BMPT'!$D$12,IF(J83=12,'Equivalencia BH-BMPT'!$D$13,IF(J83=13,'Equivalencia BH-BMPT'!$D$14,IF(J83=14,'Equivalencia BH-BMPT'!$D$15,IF(J83=15,'Equivalencia BH-BMPT'!$D$16,IF(J83=16,'Equivalencia BH-BMPT'!$D$17,IF(J83=17,'Equivalencia BH-BMPT'!$D$18,IF(J83=18,'Equivalencia BH-BMPT'!$D$19,IF(J83=19,'Equivalencia BH-BMPT'!$D$20,IF(J83=20,'Equivalencia BH-BMPT'!$D$21,IF(J83=21,'Equivalencia BH-BMPT'!$D$22,IF(J83=22,'Equivalencia BH-BMPT'!$D$23,IF(J83=23,'Equivalencia BH-BMPT'!#REF!,IF(J83=24,'Equivalencia BH-BMPT'!$D$25,IF(J83=25,'Equivalencia BH-BMPT'!$D$26,IF(J83=26,'Equivalencia BH-BMPT'!$D$27,IF(J83=27,'Equivalencia BH-BMPT'!$D$28,IF(J83=28,'Equivalencia BH-BMPT'!$D$29,IF(J83=29,'Equivalencia BH-BMPT'!$D$30,IF(J83=30,'Equivalencia BH-BMPT'!$D$31,IF(J83=31,'Equivalencia BH-BMPT'!$D$32,IF(J83=32,'Equivalencia BH-BMPT'!$D$33,IF(J83=33,'Equivalencia BH-BMPT'!$D$34,IF(J83=34,'Equivalencia BH-BMPT'!$D$35,IF(J83=35,'Equivalencia BH-BMPT'!$D$36,IF(J83=36,'Equivalencia BH-BMPT'!$D$37,IF(J83=37,'Equivalencia BH-BMPT'!$D$38,IF(J83=38,'Equivalencia BH-BMPT'!#REF!,IF(J83=39,'Equivalencia BH-BMPT'!$D$40,IF(J83=40,'Equivalencia BH-BMPT'!$D$41,IF(J83=41,'Equivalencia BH-BMPT'!$D$42,IF(J83=42,'Equivalencia BH-BMPT'!$D$43,IF(J83=43,'Equivalencia BH-BMPT'!$D$44,IF(J83=44,'Equivalencia BH-BMPT'!$D$45,IF(J83=45,'Equivalencia BH-BMPT'!$D$46,"No ha seleccionado un número de programa")))))))))))))))))))))))))))))))))))))))))))))</f>
        <v>Gobernanza e influencia local, regional e internacional</v>
      </c>
      <c r="L83" s="79" t="s">
        <v>642</v>
      </c>
      <c r="M83" s="113">
        <v>80903496</v>
      </c>
      <c r="N83" s="97" t="s">
        <v>719</v>
      </c>
      <c r="O83" s="110">
        <v>25200000</v>
      </c>
      <c r="P83" s="66"/>
      <c r="Q83" s="67"/>
      <c r="R83" s="110">
        <v>2</v>
      </c>
      <c r="S83" s="100">
        <v>9893328</v>
      </c>
      <c r="T83" s="100">
        <f t="shared" si="5"/>
        <v>35093328</v>
      </c>
      <c r="U83" s="100">
        <v>29306667</v>
      </c>
      <c r="V83" s="106">
        <v>43123</v>
      </c>
      <c r="W83" s="105">
        <v>43126</v>
      </c>
      <c r="X83" s="105">
        <v>43504</v>
      </c>
      <c r="Y83" s="86">
        <v>270</v>
      </c>
      <c r="Z83" s="86">
        <v>106</v>
      </c>
      <c r="AA83" s="68"/>
      <c r="AB83" s="62"/>
      <c r="AC83" s="62" t="s">
        <v>791</v>
      </c>
      <c r="AD83" s="62"/>
      <c r="AE83" s="62"/>
      <c r="AF83" s="69">
        <f t="shared" si="6"/>
        <v>0.835106519393088</v>
      </c>
      <c r="AG83" s="27"/>
      <c r="AH83" s="27" t="b">
        <f t="shared" si="7"/>
        <v>0</v>
      </c>
    </row>
    <row r="84" spans="1:34" ht="44.25" customHeight="1" x14ac:dyDescent="0.25">
      <c r="A84" s="86">
        <v>71</v>
      </c>
      <c r="B84" s="86">
        <v>2018</v>
      </c>
      <c r="C84" s="87" t="s">
        <v>331</v>
      </c>
      <c r="D84" s="74">
        <v>5</v>
      </c>
      <c r="E84" s="87" t="str">
        <f>IF(D84=1,'Tipo '!$B$2,IF(D84=2,'Tipo '!$B$3,IF(D84=3,'Tipo '!$B$4,IF(D84=4,'Tipo '!$B$5,IF(D84=5,'Tipo '!$B$6,IF(D84=6,'Tipo '!$B$7,IF(D84=7,'Tipo '!$B$8,IF(D84=8,'Tipo '!$B$9,IF(D84=9,'Tipo '!$B$10,IF(D84=10,'Tipo '!$B$11,IF(D84=11,'Tipo '!$B$12,IF(D84=12,'Tipo '!$B$13,IF(D84=13,'Tipo '!$B$14,IF(D84=14,'Tipo '!$B$15,IF(D84=15,'Tipo '!$B$16,IF(D84=16,'Tipo '!$B$17,IF(D84=17,'Tipo '!$B$18,IF(D84=18,'Tipo '!$B$19,IF(D84=19,'Tipo '!$B$20,IF(D84=20,'Tipo '!$B$21,"No ha seleccionado un tipo de contrato válido"))))))))))))))))))))</f>
        <v>CONTRATOS DE PRESTACIÓN DE SERVICIOS PROFESIONALES Y DE APOYO A LA GESTIÓN</v>
      </c>
      <c r="F84" s="112" t="s">
        <v>107</v>
      </c>
      <c r="G84" s="63" t="s">
        <v>116</v>
      </c>
      <c r="H84" s="64" t="s">
        <v>490</v>
      </c>
      <c r="I84" s="83" t="s">
        <v>163</v>
      </c>
      <c r="J84" s="84">
        <v>45</v>
      </c>
      <c r="K84" s="65" t="str">
        <f>IF(J84=1,'Equivalencia BH-BMPT'!$D$2,IF(J84=2,'Equivalencia BH-BMPT'!$D$3,IF(J84=3,'Equivalencia BH-BMPT'!$D$4,IF(J84=4,'Equivalencia BH-BMPT'!$D$5,IF(J84=5,'Equivalencia BH-BMPT'!$D$6,IF(J84=6,'Equivalencia BH-BMPT'!$D$7,IF(J84=7,'Equivalencia BH-BMPT'!$D$8,IF(J84=8,'Equivalencia BH-BMPT'!$D$9,IF(J84=9,'Equivalencia BH-BMPT'!$D$10,IF(J84=10,'Equivalencia BH-BMPT'!$D$11,IF(J84=11,'Equivalencia BH-BMPT'!$D$12,IF(J84=12,'Equivalencia BH-BMPT'!$D$13,IF(J84=13,'Equivalencia BH-BMPT'!$D$14,IF(J84=14,'Equivalencia BH-BMPT'!$D$15,IF(J84=15,'Equivalencia BH-BMPT'!$D$16,IF(J84=16,'Equivalencia BH-BMPT'!$D$17,IF(J84=17,'Equivalencia BH-BMPT'!$D$18,IF(J84=18,'Equivalencia BH-BMPT'!$D$19,IF(J84=19,'Equivalencia BH-BMPT'!$D$20,IF(J84=20,'Equivalencia BH-BMPT'!$D$21,IF(J84=21,'Equivalencia BH-BMPT'!$D$22,IF(J84=22,'Equivalencia BH-BMPT'!$D$23,IF(J84=23,'Equivalencia BH-BMPT'!#REF!,IF(J84=24,'Equivalencia BH-BMPT'!$D$25,IF(J84=25,'Equivalencia BH-BMPT'!$D$26,IF(J84=26,'Equivalencia BH-BMPT'!$D$27,IF(J84=27,'Equivalencia BH-BMPT'!$D$28,IF(J84=28,'Equivalencia BH-BMPT'!$D$29,IF(J84=29,'Equivalencia BH-BMPT'!$D$30,IF(J84=30,'Equivalencia BH-BMPT'!$D$31,IF(J84=31,'Equivalencia BH-BMPT'!$D$32,IF(J84=32,'Equivalencia BH-BMPT'!$D$33,IF(J84=33,'Equivalencia BH-BMPT'!$D$34,IF(J84=34,'Equivalencia BH-BMPT'!$D$35,IF(J84=35,'Equivalencia BH-BMPT'!$D$36,IF(J84=36,'Equivalencia BH-BMPT'!$D$37,IF(J84=37,'Equivalencia BH-BMPT'!$D$38,IF(J84=38,'Equivalencia BH-BMPT'!#REF!,IF(J84=39,'Equivalencia BH-BMPT'!$D$40,IF(J84=40,'Equivalencia BH-BMPT'!$D$41,IF(J84=41,'Equivalencia BH-BMPT'!$D$42,IF(J84=42,'Equivalencia BH-BMPT'!$D$43,IF(J84=43,'Equivalencia BH-BMPT'!$D$44,IF(J84=44,'Equivalencia BH-BMPT'!$D$45,IF(J84=45,'Equivalencia BH-BMPT'!$D$46,"No ha seleccionado un número de programa")))))))))))))))))))))))))))))))))))))))))))))</f>
        <v>Gobernanza e influencia local, regional e internacional</v>
      </c>
      <c r="L84" s="79" t="s">
        <v>642</v>
      </c>
      <c r="M84" s="113">
        <v>1019039660</v>
      </c>
      <c r="N84" s="97" t="s">
        <v>720</v>
      </c>
      <c r="O84" s="110">
        <v>52200000</v>
      </c>
      <c r="P84" s="66"/>
      <c r="Q84" s="67"/>
      <c r="R84" s="110">
        <v>2</v>
      </c>
      <c r="S84" s="100">
        <v>24939992</v>
      </c>
      <c r="T84" s="100">
        <f t="shared" si="5"/>
        <v>77139992</v>
      </c>
      <c r="U84" s="100">
        <v>61093333</v>
      </c>
      <c r="V84" s="106">
        <v>43123</v>
      </c>
      <c r="W84" s="105">
        <v>43124</v>
      </c>
      <c r="X84" s="105">
        <v>43524</v>
      </c>
      <c r="Y84" s="86">
        <v>270</v>
      </c>
      <c r="Z84" s="86">
        <v>128</v>
      </c>
      <c r="AA84" s="68"/>
      <c r="AB84" s="62"/>
      <c r="AC84" s="62" t="s">
        <v>791</v>
      </c>
      <c r="AD84" s="62"/>
      <c r="AE84" s="62"/>
      <c r="AF84" s="69">
        <f t="shared" si="6"/>
        <v>0.79198002768784315</v>
      </c>
      <c r="AG84" s="27"/>
      <c r="AH84" s="27" t="b">
        <f t="shared" si="7"/>
        <v>0</v>
      </c>
    </row>
    <row r="85" spans="1:34" ht="44.25" customHeight="1" x14ac:dyDescent="0.25">
      <c r="A85" s="86">
        <v>72</v>
      </c>
      <c r="B85" s="86">
        <v>2018</v>
      </c>
      <c r="C85" s="87" t="s">
        <v>331</v>
      </c>
      <c r="D85" s="74">
        <v>5</v>
      </c>
      <c r="E85" s="87" t="str">
        <f>IF(D85=1,'Tipo '!$B$2,IF(D85=2,'Tipo '!$B$3,IF(D85=3,'Tipo '!$B$4,IF(D85=4,'Tipo '!$B$5,IF(D85=5,'Tipo '!$B$6,IF(D85=6,'Tipo '!$B$7,IF(D85=7,'Tipo '!$B$8,IF(D85=8,'Tipo '!$B$9,IF(D85=9,'Tipo '!$B$10,IF(D85=10,'Tipo '!$B$11,IF(D85=11,'Tipo '!$B$12,IF(D85=12,'Tipo '!$B$13,IF(D85=13,'Tipo '!$B$14,IF(D85=14,'Tipo '!$B$15,IF(D85=15,'Tipo '!$B$16,IF(D85=16,'Tipo '!$B$17,IF(D85=17,'Tipo '!$B$18,IF(D85=18,'Tipo '!$B$19,IF(D85=19,'Tipo '!$B$20,IF(D85=20,'Tipo '!$B$21,"No ha seleccionado un tipo de contrato válido"))))))))))))))))))))</f>
        <v>CONTRATOS DE PRESTACIÓN DE SERVICIOS PROFESIONALES Y DE APOYO A LA GESTIÓN</v>
      </c>
      <c r="F85" s="112" t="s">
        <v>107</v>
      </c>
      <c r="G85" s="63" t="s">
        <v>116</v>
      </c>
      <c r="H85" s="64" t="s">
        <v>490</v>
      </c>
      <c r="I85" s="83" t="s">
        <v>163</v>
      </c>
      <c r="J85" s="84">
        <v>45</v>
      </c>
      <c r="K85" s="65" t="str">
        <f>IF(J85=1,'Equivalencia BH-BMPT'!$D$2,IF(J85=2,'Equivalencia BH-BMPT'!$D$3,IF(J85=3,'Equivalencia BH-BMPT'!$D$4,IF(J85=4,'Equivalencia BH-BMPT'!$D$5,IF(J85=5,'Equivalencia BH-BMPT'!$D$6,IF(J85=6,'Equivalencia BH-BMPT'!$D$7,IF(J85=7,'Equivalencia BH-BMPT'!$D$8,IF(J85=8,'Equivalencia BH-BMPT'!$D$9,IF(J85=9,'Equivalencia BH-BMPT'!$D$10,IF(J85=10,'Equivalencia BH-BMPT'!$D$11,IF(J85=11,'Equivalencia BH-BMPT'!$D$12,IF(J85=12,'Equivalencia BH-BMPT'!$D$13,IF(J85=13,'Equivalencia BH-BMPT'!$D$14,IF(J85=14,'Equivalencia BH-BMPT'!$D$15,IF(J85=15,'Equivalencia BH-BMPT'!$D$16,IF(J85=16,'Equivalencia BH-BMPT'!$D$17,IF(J85=17,'Equivalencia BH-BMPT'!$D$18,IF(J85=18,'Equivalencia BH-BMPT'!$D$19,IF(J85=19,'Equivalencia BH-BMPT'!$D$20,IF(J85=20,'Equivalencia BH-BMPT'!$D$21,IF(J85=21,'Equivalencia BH-BMPT'!$D$22,IF(J85=22,'Equivalencia BH-BMPT'!$D$23,IF(J85=23,'Equivalencia BH-BMPT'!#REF!,IF(J85=24,'Equivalencia BH-BMPT'!$D$25,IF(J85=25,'Equivalencia BH-BMPT'!$D$26,IF(J85=26,'Equivalencia BH-BMPT'!$D$27,IF(J85=27,'Equivalencia BH-BMPT'!$D$28,IF(J85=28,'Equivalencia BH-BMPT'!$D$29,IF(J85=29,'Equivalencia BH-BMPT'!$D$30,IF(J85=30,'Equivalencia BH-BMPT'!$D$31,IF(J85=31,'Equivalencia BH-BMPT'!$D$32,IF(J85=32,'Equivalencia BH-BMPT'!$D$33,IF(J85=33,'Equivalencia BH-BMPT'!$D$34,IF(J85=34,'Equivalencia BH-BMPT'!$D$35,IF(J85=35,'Equivalencia BH-BMPT'!$D$36,IF(J85=36,'Equivalencia BH-BMPT'!$D$37,IF(J85=37,'Equivalencia BH-BMPT'!$D$38,IF(J85=38,'Equivalencia BH-BMPT'!#REF!,IF(J85=39,'Equivalencia BH-BMPT'!$D$40,IF(J85=40,'Equivalencia BH-BMPT'!$D$41,IF(J85=41,'Equivalencia BH-BMPT'!$D$42,IF(J85=42,'Equivalencia BH-BMPT'!$D$43,IF(J85=43,'Equivalencia BH-BMPT'!$D$44,IF(J85=44,'Equivalencia BH-BMPT'!$D$45,IF(J85=45,'Equivalencia BH-BMPT'!$D$46,"No ha seleccionado un número de programa")))))))))))))))))))))))))))))))))))))))))))))</f>
        <v>Gobernanza e influencia local, regional e internacional</v>
      </c>
      <c r="L85" s="79" t="s">
        <v>642</v>
      </c>
      <c r="M85" s="113">
        <v>52808564</v>
      </c>
      <c r="N85" s="97" t="s">
        <v>721</v>
      </c>
      <c r="O85" s="110">
        <v>58500000</v>
      </c>
      <c r="P85" s="66"/>
      <c r="Q85" s="67"/>
      <c r="R85" s="110">
        <v>2</v>
      </c>
      <c r="S85" s="100">
        <v>27733318</v>
      </c>
      <c r="T85" s="100">
        <f t="shared" si="5"/>
        <v>86233318</v>
      </c>
      <c r="U85" s="100">
        <v>68466667</v>
      </c>
      <c r="V85" s="106">
        <v>43123</v>
      </c>
      <c r="W85" s="105">
        <v>43124</v>
      </c>
      <c r="X85" s="105">
        <v>43525</v>
      </c>
      <c r="Y85" s="86">
        <v>270</v>
      </c>
      <c r="Z85" s="86">
        <v>128</v>
      </c>
      <c r="AA85" s="68"/>
      <c r="AB85" s="62"/>
      <c r="AC85" s="62" t="s">
        <v>791</v>
      </c>
      <c r="AD85" s="62"/>
      <c r="AE85" s="62"/>
      <c r="AF85" s="69">
        <f t="shared" si="6"/>
        <v>0.79396999428921433</v>
      </c>
      <c r="AG85" s="27"/>
      <c r="AH85" s="27" t="b">
        <f t="shared" si="7"/>
        <v>0</v>
      </c>
    </row>
    <row r="86" spans="1:34" ht="44.25" customHeight="1" x14ac:dyDescent="0.25">
      <c r="A86" s="86">
        <v>73</v>
      </c>
      <c r="B86" s="86">
        <v>2018</v>
      </c>
      <c r="C86" s="87" t="s">
        <v>332</v>
      </c>
      <c r="D86" s="74">
        <v>5</v>
      </c>
      <c r="E86" s="87" t="str">
        <f>IF(D86=1,'Tipo '!$B$2,IF(D86=2,'Tipo '!$B$3,IF(D86=3,'Tipo '!$B$4,IF(D86=4,'Tipo '!$B$5,IF(D86=5,'Tipo '!$B$6,IF(D86=6,'Tipo '!$B$7,IF(D86=7,'Tipo '!$B$8,IF(D86=8,'Tipo '!$B$9,IF(D86=9,'Tipo '!$B$10,IF(D86=10,'Tipo '!$B$11,IF(D86=11,'Tipo '!$B$12,IF(D86=12,'Tipo '!$B$13,IF(D86=13,'Tipo '!$B$14,IF(D86=14,'Tipo '!$B$15,IF(D86=15,'Tipo '!$B$16,IF(D86=16,'Tipo '!$B$17,IF(D86=17,'Tipo '!$B$18,IF(D86=18,'Tipo '!$B$19,IF(D86=19,'Tipo '!$B$20,IF(D86=20,'Tipo '!$B$21,"No ha seleccionado un tipo de contrato válido"))))))))))))))))))))</f>
        <v>CONTRATOS DE PRESTACIÓN DE SERVICIOS PROFESIONALES Y DE APOYO A LA GESTIÓN</v>
      </c>
      <c r="F86" s="112" t="s">
        <v>107</v>
      </c>
      <c r="G86" s="63" t="s">
        <v>116</v>
      </c>
      <c r="H86" s="64" t="s">
        <v>491</v>
      </c>
      <c r="I86" s="83" t="s">
        <v>163</v>
      </c>
      <c r="J86" s="84">
        <v>45</v>
      </c>
      <c r="K86" s="65" t="str">
        <f>IF(J86=1,'Equivalencia BH-BMPT'!$D$2,IF(J86=2,'Equivalencia BH-BMPT'!$D$3,IF(J86=3,'Equivalencia BH-BMPT'!$D$4,IF(J86=4,'Equivalencia BH-BMPT'!$D$5,IF(J86=5,'Equivalencia BH-BMPT'!$D$6,IF(J86=6,'Equivalencia BH-BMPT'!$D$7,IF(J86=7,'Equivalencia BH-BMPT'!$D$8,IF(J86=8,'Equivalencia BH-BMPT'!$D$9,IF(J86=9,'Equivalencia BH-BMPT'!$D$10,IF(J86=10,'Equivalencia BH-BMPT'!$D$11,IF(J86=11,'Equivalencia BH-BMPT'!$D$12,IF(J86=12,'Equivalencia BH-BMPT'!$D$13,IF(J86=13,'Equivalencia BH-BMPT'!$D$14,IF(J86=14,'Equivalencia BH-BMPT'!$D$15,IF(J86=15,'Equivalencia BH-BMPT'!$D$16,IF(J86=16,'Equivalencia BH-BMPT'!$D$17,IF(J86=17,'Equivalencia BH-BMPT'!$D$18,IF(J86=18,'Equivalencia BH-BMPT'!$D$19,IF(J86=19,'Equivalencia BH-BMPT'!$D$20,IF(J86=20,'Equivalencia BH-BMPT'!$D$21,IF(J86=21,'Equivalencia BH-BMPT'!$D$22,IF(J86=22,'Equivalencia BH-BMPT'!$D$23,IF(J86=23,'Equivalencia BH-BMPT'!#REF!,IF(J86=24,'Equivalencia BH-BMPT'!$D$25,IF(J86=25,'Equivalencia BH-BMPT'!$D$26,IF(J86=26,'Equivalencia BH-BMPT'!$D$27,IF(J86=27,'Equivalencia BH-BMPT'!$D$28,IF(J86=28,'Equivalencia BH-BMPT'!$D$29,IF(J86=29,'Equivalencia BH-BMPT'!$D$30,IF(J86=30,'Equivalencia BH-BMPT'!$D$31,IF(J86=31,'Equivalencia BH-BMPT'!$D$32,IF(J86=32,'Equivalencia BH-BMPT'!$D$33,IF(J86=33,'Equivalencia BH-BMPT'!$D$34,IF(J86=34,'Equivalencia BH-BMPT'!$D$35,IF(J86=35,'Equivalencia BH-BMPT'!$D$36,IF(J86=36,'Equivalencia BH-BMPT'!$D$37,IF(J86=37,'Equivalencia BH-BMPT'!$D$38,IF(J86=38,'Equivalencia BH-BMPT'!#REF!,IF(J86=39,'Equivalencia BH-BMPT'!$D$40,IF(J86=40,'Equivalencia BH-BMPT'!$D$41,IF(J86=41,'Equivalencia BH-BMPT'!$D$42,IF(J86=42,'Equivalencia BH-BMPT'!$D$43,IF(J86=43,'Equivalencia BH-BMPT'!$D$44,IF(J86=44,'Equivalencia BH-BMPT'!$D$45,IF(J86=45,'Equivalencia BH-BMPT'!$D$46,"No ha seleccionado un número de programa")))))))))))))))))))))))))))))))))))))))))))))</f>
        <v>Gobernanza e influencia local, regional e internacional</v>
      </c>
      <c r="L86" s="79" t="s">
        <v>642</v>
      </c>
      <c r="M86" s="113">
        <v>80189215</v>
      </c>
      <c r="N86" s="97" t="s">
        <v>722</v>
      </c>
      <c r="O86" s="110">
        <v>28545000</v>
      </c>
      <c r="P86" s="66"/>
      <c r="Q86" s="67"/>
      <c r="R86" s="110"/>
      <c r="S86" s="100">
        <v>0</v>
      </c>
      <c r="T86" s="100">
        <f t="shared" si="5"/>
        <v>28545000</v>
      </c>
      <c r="U86" s="100">
        <v>28545000</v>
      </c>
      <c r="V86" s="106">
        <v>43123</v>
      </c>
      <c r="W86" s="105">
        <v>43124</v>
      </c>
      <c r="X86" s="105">
        <v>43396</v>
      </c>
      <c r="Y86" s="86">
        <v>270</v>
      </c>
      <c r="Z86" s="86">
        <v>0</v>
      </c>
      <c r="AA86" s="68"/>
      <c r="AB86" s="62"/>
      <c r="AC86" s="62"/>
      <c r="AD86" s="62" t="s">
        <v>791</v>
      </c>
      <c r="AE86" s="62"/>
      <c r="AF86" s="69">
        <f t="shared" si="6"/>
        <v>1</v>
      </c>
      <c r="AG86" s="27"/>
      <c r="AH86" s="27" t="b">
        <f t="shared" si="7"/>
        <v>0</v>
      </c>
    </row>
    <row r="87" spans="1:34" ht="44.25" customHeight="1" x14ac:dyDescent="0.25">
      <c r="A87" s="86">
        <v>74</v>
      </c>
      <c r="B87" s="86">
        <v>2018</v>
      </c>
      <c r="C87" s="87" t="s">
        <v>333</v>
      </c>
      <c r="D87" s="74">
        <v>5</v>
      </c>
      <c r="E87" s="87" t="str">
        <f>IF(D87=1,'Tipo '!$B$2,IF(D87=2,'Tipo '!$B$3,IF(D87=3,'Tipo '!$B$4,IF(D87=4,'Tipo '!$B$5,IF(D87=5,'Tipo '!$B$6,IF(D87=6,'Tipo '!$B$7,IF(D87=7,'Tipo '!$B$8,IF(D87=8,'Tipo '!$B$9,IF(D87=9,'Tipo '!$B$10,IF(D87=10,'Tipo '!$B$11,IF(D87=11,'Tipo '!$B$12,IF(D87=12,'Tipo '!$B$13,IF(D87=13,'Tipo '!$B$14,IF(D87=14,'Tipo '!$B$15,IF(D87=15,'Tipo '!$B$16,IF(D87=16,'Tipo '!$B$17,IF(D87=17,'Tipo '!$B$18,IF(D87=18,'Tipo '!$B$19,IF(D87=19,'Tipo '!$B$20,IF(D87=20,'Tipo '!$B$21,"No ha seleccionado un tipo de contrato válido"))))))))))))))))))))</f>
        <v>CONTRATOS DE PRESTACIÓN DE SERVICIOS PROFESIONALES Y DE APOYO A LA GESTIÓN</v>
      </c>
      <c r="F87" s="112" t="s">
        <v>107</v>
      </c>
      <c r="G87" s="63" t="s">
        <v>116</v>
      </c>
      <c r="H87" s="64" t="s">
        <v>492</v>
      </c>
      <c r="I87" s="83" t="s">
        <v>163</v>
      </c>
      <c r="J87" s="84">
        <v>45</v>
      </c>
      <c r="K87" s="65" t="str">
        <f>IF(J87=1,'Equivalencia BH-BMPT'!$D$2,IF(J87=2,'Equivalencia BH-BMPT'!$D$3,IF(J87=3,'Equivalencia BH-BMPT'!$D$4,IF(J87=4,'Equivalencia BH-BMPT'!$D$5,IF(J87=5,'Equivalencia BH-BMPT'!$D$6,IF(J87=6,'Equivalencia BH-BMPT'!$D$7,IF(J87=7,'Equivalencia BH-BMPT'!$D$8,IF(J87=8,'Equivalencia BH-BMPT'!$D$9,IF(J87=9,'Equivalencia BH-BMPT'!$D$10,IF(J87=10,'Equivalencia BH-BMPT'!$D$11,IF(J87=11,'Equivalencia BH-BMPT'!$D$12,IF(J87=12,'Equivalencia BH-BMPT'!$D$13,IF(J87=13,'Equivalencia BH-BMPT'!$D$14,IF(J87=14,'Equivalencia BH-BMPT'!$D$15,IF(J87=15,'Equivalencia BH-BMPT'!$D$16,IF(J87=16,'Equivalencia BH-BMPT'!$D$17,IF(J87=17,'Equivalencia BH-BMPT'!$D$18,IF(J87=18,'Equivalencia BH-BMPT'!$D$19,IF(J87=19,'Equivalencia BH-BMPT'!$D$20,IF(J87=20,'Equivalencia BH-BMPT'!$D$21,IF(J87=21,'Equivalencia BH-BMPT'!$D$22,IF(J87=22,'Equivalencia BH-BMPT'!$D$23,IF(J87=23,'Equivalencia BH-BMPT'!#REF!,IF(J87=24,'Equivalencia BH-BMPT'!$D$25,IF(J87=25,'Equivalencia BH-BMPT'!$D$26,IF(J87=26,'Equivalencia BH-BMPT'!$D$27,IF(J87=27,'Equivalencia BH-BMPT'!$D$28,IF(J87=28,'Equivalencia BH-BMPT'!$D$29,IF(J87=29,'Equivalencia BH-BMPT'!$D$30,IF(J87=30,'Equivalencia BH-BMPT'!$D$31,IF(J87=31,'Equivalencia BH-BMPT'!$D$32,IF(J87=32,'Equivalencia BH-BMPT'!$D$33,IF(J87=33,'Equivalencia BH-BMPT'!$D$34,IF(J87=34,'Equivalencia BH-BMPT'!$D$35,IF(J87=35,'Equivalencia BH-BMPT'!$D$36,IF(J87=36,'Equivalencia BH-BMPT'!$D$37,IF(J87=37,'Equivalencia BH-BMPT'!$D$38,IF(J87=38,'Equivalencia BH-BMPT'!#REF!,IF(J87=39,'Equivalencia BH-BMPT'!$D$40,IF(J87=40,'Equivalencia BH-BMPT'!$D$41,IF(J87=41,'Equivalencia BH-BMPT'!$D$42,IF(J87=42,'Equivalencia BH-BMPT'!$D$43,IF(J87=43,'Equivalencia BH-BMPT'!$D$44,IF(J87=44,'Equivalencia BH-BMPT'!$D$45,IF(J87=45,'Equivalencia BH-BMPT'!$D$46,"No ha seleccionado un número de programa")))))))))))))))))))))))))))))))))))))))))))))</f>
        <v>Gobernanza e influencia local, regional e internacional</v>
      </c>
      <c r="L87" s="79" t="s">
        <v>642</v>
      </c>
      <c r="M87" s="113">
        <v>1082879244</v>
      </c>
      <c r="N87" s="97" t="s">
        <v>723</v>
      </c>
      <c r="O87" s="110">
        <v>34200000</v>
      </c>
      <c r="P87" s="66"/>
      <c r="Q87" s="67"/>
      <c r="R87" s="110">
        <v>2</v>
      </c>
      <c r="S87" s="100">
        <v>14186652</v>
      </c>
      <c r="T87" s="100">
        <f t="shared" si="5"/>
        <v>48386652</v>
      </c>
      <c r="U87" s="100">
        <v>39900000</v>
      </c>
      <c r="V87" s="106">
        <v>43123</v>
      </c>
      <c r="W87" s="105">
        <v>43125</v>
      </c>
      <c r="X87" s="105">
        <v>43509</v>
      </c>
      <c r="Y87" s="86">
        <v>270</v>
      </c>
      <c r="Z87" s="86">
        <v>112</v>
      </c>
      <c r="AA87" s="68"/>
      <c r="AB87" s="62"/>
      <c r="AC87" s="62" t="s">
        <v>791</v>
      </c>
      <c r="AD87" s="62"/>
      <c r="AE87" s="62"/>
      <c r="AF87" s="69">
        <f t="shared" si="6"/>
        <v>0.82460757979287347</v>
      </c>
      <c r="AG87" s="27"/>
      <c r="AH87" s="27" t="b">
        <f t="shared" si="7"/>
        <v>0</v>
      </c>
    </row>
    <row r="88" spans="1:34" ht="44.25" customHeight="1" x14ac:dyDescent="0.25">
      <c r="A88" s="86">
        <v>75</v>
      </c>
      <c r="B88" s="86">
        <v>2018</v>
      </c>
      <c r="C88" s="87" t="s">
        <v>334</v>
      </c>
      <c r="D88" s="74">
        <v>5</v>
      </c>
      <c r="E88" s="87" t="str">
        <f>IF(D88=1,'Tipo '!$B$2,IF(D88=2,'Tipo '!$B$3,IF(D88=3,'Tipo '!$B$4,IF(D88=4,'Tipo '!$B$5,IF(D88=5,'Tipo '!$B$6,IF(D88=6,'Tipo '!$B$7,IF(D88=7,'Tipo '!$B$8,IF(D88=8,'Tipo '!$B$9,IF(D88=9,'Tipo '!$B$10,IF(D88=10,'Tipo '!$B$11,IF(D88=11,'Tipo '!$B$12,IF(D88=12,'Tipo '!$B$13,IF(D88=13,'Tipo '!$B$14,IF(D88=14,'Tipo '!$B$15,IF(D88=15,'Tipo '!$B$16,IF(D88=16,'Tipo '!$B$17,IF(D88=17,'Tipo '!$B$18,IF(D88=18,'Tipo '!$B$19,IF(D88=19,'Tipo '!$B$20,IF(D88=20,'Tipo '!$B$21,"No ha seleccionado un tipo de contrato válido"))))))))))))))))))))</f>
        <v>CONTRATOS DE PRESTACIÓN DE SERVICIOS PROFESIONALES Y DE APOYO A LA GESTIÓN</v>
      </c>
      <c r="F88" s="112" t="s">
        <v>107</v>
      </c>
      <c r="G88" s="63" t="s">
        <v>116</v>
      </c>
      <c r="H88" s="64" t="s">
        <v>493</v>
      </c>
      <c r="I88" s="83" t="s">
        <v>163</v>
      </c>
      <c r="J88" s="84">
        <v>45</v>
      </c>
      <c r="K88" s="65" t="str">
        <f>IF(J88=1,'Equivalencia BH-BMPT'!$D$2,IF(J88=2,'Equivalencia BH-BMPT'!$D$3,IF(J88=3,'Equivalencia BH-BMPT'!$D$4,IF(J88=4,'Equivalencia BH-BMPT'!$D$5,IF(J88=5,'Equivalencia BH-BMPT'!$D$6,IF(J88=6,'Equivalencia BH-BMPT'!$D$7,IF(J88=7,'Equivalencia BH-BMPT'!$D$8,IF(J88=8,'Equivalencia BH-BMPT'!$D$9,IF(J88=9,'Equivalencia BH-BMPT'!$D$10,IF(J88=10,'Equivalencia BH-BMPT'!$D$11,IF(J88=11,'Equivalencia BH-BMPT'!$D$12,IF(J88=12,'Equivalencia BH-BMPT'!$D$13,IF(J88=13,'Equivalencia BH-BMPT'!$D$14,IF(J88=14,'Equivalencia BH-BMPT'!$D$15,IF(J88=15,'Equivalencia BH-BMPT'!$D$16,IF(J88=16,'Equivalencia BH-BMPT'!$D$17,IF(J88=17,'Equivalencia BH-BMPT'!$D$18,IF(J88=18,'Equivalencia BH-BMPT'!$D$19,IF(J88=19,'Equivalencia BH-BMPT'!$D$20,IF(J88=20,'Equivalencia BH-BMPT'!$D$21,IF(J88=21,'Equivalencia BH-BMPT'!$D$22,IF(J88=22,'Equivalencia BH-BMPT'!$D$23,IF(J88=23,'Equivalencia BH-BMPT'!#REF!,IF(J88=24,'Equivalencia BH-BMPT'!$D$25,IF(J88=25,'Equivalencia BH-BMPT'!$D$26,IF(J88=26,'Equivalencia BH-BMPT'!$D$27,IF(J88=27,'Equivalencia BH-BMPT'!$D$28,IF(J88=28,'Equivalencia BH-BMPT'!$D$29,IF(J88=29,'Equivalencia BH-BMPT'!$D$30,IF(J88=30,'Equivalencia BH-BMPT'!$D$31,IF(J88=31,'Equivalencia BH-BMPT'!$D$32,IF(J88=32,'Equivalencia BH-BMPT'!$D$33,IF(J88=33,'Equivalencia BH-BMPT'!$D$34,IF(J88=34,'Equivalencia BH-BMPT'!$D$35,IF(J88=35,'Equivalencia BH-BMPT'!$D$36,IF(J88=36,'Equivalencia BH-BMPT'!$D$37,IF(J88=37,'Equivalencia BH-BMPT'!$D$38,IF(J88=38,'Equivalencia BH-BMPT'!#REF!,IF(J88=39,'Equivalencia BH-BMPT'!$D$40,IF(J88=40,'Equivalencia BH-BMPT'!$D$41,IF(J88=41,'Equivalencia BH-BMPT'!$D$42,IF(J88=42,'Equivalencia BH-BMPT'!$D$43,IF(J88=43,'Equivalencia BH-BMPT'!$D$44,IF(J88=44,'Equivalencia BH-BMPT'!$D$45,IF(J88=45,'Equivalencia BH-BMPT'!$D$46,"No ha seleccionado un número de programa")))))))))))))))))))))))))))))))))))))))))))))</f>
        <v>Gobernanza e influencia local, regional e internacional</v>
      </c>
      <c r="L88" s="79" t="s">
        <v>642</v>
      </c>
      <c r="M88" s="113">
        <v>12131231</v>
      </c>
      <c r="N88" s="97" t="s">
        <v>724</v>
      </c>
      <c r="O88" s="110">
        <v>54000000</v>
      </c>
      <c r="P88" s="66"/>
      <c r="Q88" s="67"/>
      <c r="R88" s="110">
        <v>2</v>
      </c>
      <c r="S88" s="100">
        <v>19600000</v>
      </c>
      <c r="T88" s="100">
        <f t="shared" si="5"/>
        <v>73600000</v>
      </c>
      <c r="U88" s="100">
        <v>63200000</v>
      </c>
      <c r="V88" s="106">
        <v>43123</v>
      </c>
      <c r="W88" s="105">
        <v>43124</v>
      </c>
      <c r="X88" s="105">
        <v>43494</v>
      </c>
      <c r="Y88" s="86">
        <v>270</v>
      </c>
      <c r="Z88" s="86">
        <v>98</v>
      </c>
      <c r="AA88" s="68"/>
      <c r="AB88" s="62"/>
      <c r="AC88" s="62" t="s">
        <v>791</v>
      </c>
      <c r="AD88" s="62"/>
      <c r="AE88" s="62"/>
      <c r="AF88" s="69">
        <f t="shared" si="6"/>
        <v>0.85869565217391308</v>
      </c>
      <c r="AG88" s="27"/>
      <c r="AH88" s="27" t="b">
        <f t="shared" si="7"/>
        <v>0</v>
      </c>
    </row>
    <row r="89" spans="1:34" ht="44.25" customHeight="1" x14ac:dyDescent="0.25">
      <c r="A89" s="86">
        <v>76</v>
      </c>
      <c r="B89" s="86">
        <v>2018</v>
      </c>
      <c r="C89" s="87" t="s">
        <v>335</v>
      </c>
      <c r="D89" s="74">
        <v>5</v>
      </c>
      <c r="E89" s="87" t="str">
        <f>IF(D89=1,'Tipo '!$B$2,IF(D89=2,'Tipo '!$B$3,IF(D89=3,'Tipo '!$B$4,IF(D89=4,'Tipo '!$B$5,IF(D89=5,'Tipo '!$B$6,IF(D89=6,'Tipo '!$B$7,IF(D89=7,'Tipo '!$B$8,IF(D89=8,'Tipo '!$B$9,IF(D89=9,'Tipo '!$B$10,IF(D89=10,'Tipo '!$B$11,IF(D89=11,'Tipo '!$B$12,IF(D89=12,'Tipo '!$B$13,IF(D89=13,'Tipo '!$B$14,IF(D89=14,'Tipo '!$B$15,IF(D89=15,'Tipo '!$B$16,IF(D89=16,'Tipo '!$B$17,IF(D89=17,'Tipo '!$B$18,IF(D89=18,'Tipo '!$B$19,IF(D89=19,'Tipo '!$B$20,IF(D89=20,'Tipo '!$B$21,"No ha seleccionado un tipo de contrato válido"))))))))))))))))))))</f>
        <v>CONTRATOS DE PRESTACIÓN DE SERVICIOS PROFESIONALES Y DE APOYO A LA GESTIÓN</v>
      </c>
      <c r="F89" s="112" t="s">
        <v>107</v>
      </c>
      <c r="G89" s="63" t="s">
        <v>116</v>
      </c>
      <c r="H89" s="64" t="s">
        <v>494</v>
      </c>
      <c r="I89" s="83" t="s">
        <v>163</v>
      </c>
      <c r="J89" s="84">
        <v>45</v>
      </c>
      <c r="K89" s="65" t="str">
        <f>IF(J89=1,'Equivalencia BH-BMPT'!$D$2,IF(J89=2,'Equivalencia BH-BMPT'!$D$3,IF(J89=3,'Equivalencia BH-BMPT'!$D$4,IF(J89=4,'Equivalencia BH-BMPT'!$D$5,IF(J89=5,'Equivalencia BH-BMPT'!$D$6,IF(J89=6,'Equivalencia BH-BMPT'!$D$7,IF(J89=7,'Equivalencia BH-BMPT'!$D$8,IF(J89=8,'Equivalencia BH-BMPT'!$D$9,IF(J89=9,'Equivalencia BH-BMPT'!$D$10,IF(J89=10,'Equivalencia BH-BMPT'!$D$11,IF(J89=11,'Equivalencia BH-BMPT'!$D$12,IF(J89=12,'Equivalencia BH-BMPT'!$D$13,IF(J89=13,'Equivalencia BH-BMPT'!$D$14,IF(J89=14,'Equivalencia BH-BMPT'!$D$15,IF(J89=15,'Equivalencia BH-BMPT'!$D$16,IF(J89=16,'Equivalencia BH-BMPT'!$D$17,IF(J89=17,'Equivalencia BH-BMPT'!$D$18,IF(J89=18,'Equivalencia BH-BMPT'!$D$19,IF(J89=19,'Equivalencia BH-BMPT'!$D$20,IF(J89=20,'Equivalencia BH-BMPT'!$D$21,IF(J89=21,'Equivalencia BH-BMPT'!$D$22,IF(J89=22,'Equivalencia BH-BMPT'!$D$23,IF(J89=23,'Equivalencia BH-BMPT'!#REF!,IF(J89=24,'Equivalencia BH-BMPT'!$D$25,IF(J89=25,'Equivalencia BH-BMPT'!$D$26,IF(J89=26,'Equivalencia BH-BMPT'!$D$27,IF(J89=27,'Equivalencia BH-BMPT'!$D$28,IF(J89=28,'Equivalencia BH-BMPT'!$D$29,IF(J89=29,'Equivalencia BH-BMPT'!$D$30,IF(J89=30,'Equivalencia BH-BMPT'!$D$31,IF(J89=31,'Equivalencia BH-BMPT'!$D$32,IF(J89=32,'Equivalencia BH-BMPT'!$D$33,IF(J89=33,'Equivalencia BH-BMPT'!$D$34,IF(J89=34,'Equivalencia BH-BMPT'!$D$35,IF(J89=35,'Equivalencia BH-BMPT'!$D$36,IF(J89=36,'Equivalencia BH-BMPT'!$D$37,IF(J89=37,'Equivalencia BH-BMPT'!$D$38,IF(J89=38,'Equivalencia BH-BMPT'!#REF!,IF(J89=39,'Equivalencia BH-BMPT'!$D$40,IF(J89=40,'Equivalencia BH-BMPT'!$D$41,IF(J89=41,'Equivalencia BH-BMPT'!$D$42,IF(J89=42,'Equivalencia BH-BMPT'!$D$43,IF(J89=43,'Equivalencia BH-BMPT'!$D$44,IF(J89=44,'Equivalencia BH-BMPT'!$D$45,IF(J89=45,'Equivalencia BH-BMPT'!$D$46,"No ha seleccionado un número de programa")))))))))))))))))))))))))))))))))))))))))))))</f>
        <v>Gobernanza e influencia local, regional e internacional</v>
      </c>
      <c r="L89" s="79" t="s">
        <v>642</v>
      </c>
      <c r="M89" s="113">
        <v>53159659</v>
      </c>
      <c r="N89" s="97" t="s">
        <v>725</v>
      </c>
      <c r="O89" s="110">
        <v>58500000</v>
      </c>
      <c r="P89" s="66"/>
      <c r="Q89" s="67"/>
      <c r="R89" s="110">
        <v>2</v>
      </c>
      <c r="S89" s="100">
        <v>17766662</v>
      </c>
      <c r="T89" s="100">
        <f t="shared" si="5"/>
        <v>76266662</v>
      </c>
      <c r="U89" s="100">
        <v>68250000</v>
      </c>
      <c r="V89" s="106">
        <v>43123</v>
      </c>
      <c r="W89" s="105">
        <v>43125</v>
      </c>
      <c r="X89" s="105">
        <v>43504</v>
      </c>
      <c r="Y89" s="86">
        <v>270</v>
      </c>
      <c r="Z89" s="86">
        <v>107</v>
      </c>
      <c r="AA89" s="68"/>
      <c r="AB89" s="62"/>
      <c r="AC89" s="62" t="s">
        <v>791</v>
      </c>
      <c r="AD89" s="62"/>
      <c r="AE89" s="62"/>
      <c r="AF89" s="69">
        <f t="shared" si="6"/>
        <v>0.89488641839339977</v>
      </c>
      <c r="AG89" s="27"/>
      <c r="AH89" s="27" t="b">
        <f t="shared" si="7"/>
        <v>0</v>
      </c>
    </row>
    <row r="90" spans="1:34" ht="44.25" customHeight="1" x14ac:dyDescent="0.25">
      <c r="A90" s="86">
        <v>77</v>
      </c>
      <c r="B90" s="86">
        <v>2018</v>
      </c>
      <c r="C90" s="87" t="s">
        <v>336</v>
      </c>
      <c r="D90" s="74">
        <v>5</v>
      </c>
      <c r="E90" s="87" t="str">
        <f>IF(D90=1,'Tipo '!$B$2,IF(D90=2,'Tipo '!$B$3,IF(D90=3,'Tipo '!$B$4,IF(D90=4,'Tipo '!$B$5,IF(D90=5,'Tipo '!$B$6,IF(D90=6,'Tipo '!$B$7,IF(D90=7,'Tipo '!$B$8,IF(D90=8,'Tipo '!$B$9,IF(D90=9,'Tipo '!$B$10,IF(D90=10,'Tipo '!$B$11,IF(D90=11,'Tipo '!$B$12,IF(D90=12,'Tipo '!$B$13,IF(D90=13,'Tipo '!$B$14,IF(D90=14,'Tipo '!$B$15,IF(D90=15,'Tipo '!$B$16,IF(D90=16,'Tipo '!$B$17,IF(D90=17,'Tipo '!$B$18,IF(D90=18,'Tipo '!$B$19,IF(D90=19,'Tipo '!$B$20,IF(D90=20,'Tipo '!$B$21,"No ha seleccionado un tipo de contrato válido"))))))))))))))))))))</f>
        <v>CONTRATOS DE PRESTACIÓN DE SERVICIOS PROFESIONALES Y DE APOYO A LA GESTIÓN</v>
      </c>
      <c r="F90" s="112" t="s">
        <v>107</v>
      </c>
      <c r="G90" s="63" t="s">
        <v>116</v>
      </c>
      <c r="H90" s="64" t="s">
        <v>495</v>
      </c>
      <c r="I90" s="83" t="s">
        <v>163</v>
      </c>
      <c r="J90" s="84">
        <v>45</v>
      </c>
      <c r="K90" s="65" t="str">
        <f>IF(J90=1,'Equivalencia BH-BMPT'!$D$2,IF(J90=2,'Equivalencia BH-BMPT'!$D$3,IF(J90=3,'Equivalencia BH-BMPT'!$D$4,IF(J90=4,'Equivalencia BH-BMPT'!$D$5,IF(J90=5,'Equivalencia BH-BMPT'!$D$6,IF(J90=6,'Equivalencia BH-BMPT'!$D$7,IF(J90=7,'Equivalencia BH-BMPT'!$D$8,IF(J90=8,'Equivalencia BH-BMPT'!$D$9,IF(J90=9,'Equivalencia BH-BMPT'!$D$10,IF(J90=10,'Equivalencia BH-BMPT'!$D$11,IF(J90=11,'Equivalencia BH-BMPT'!$D$12,IF(J90=12,'Equivalencia BH-BMPT'!$D$13,IF(J90=13,'Equivalencia BH-BMPT'!$D$14,IF(J90=14,'Equivalencia BH-BMPT'!$D$15,IF(J90=15,'Equivalencia BH-BMPT'!$D$16,IF(J90=16,'Equivalencia BH-BMPT'!$D$17,IF(J90=17,'Equivalencia BH-BMPT'!$D$18,IF(J90=18,'Equivalencia BH-BMPT'!$D$19,IF(J90=19,'Equivalencia BH-BMPT'!$D$20,IF(J90=20,'Equivalencia BH-BMPT'!$D$21,IF(J90=21,'Equivalencia BH-BMPT'!$D$22,IF(J90=22,'Equivalencia BH-BMPT'!$D$23,IF(J90=23,'Equivalencia BH-BMPT'!#REF!,IF(J90=24,'Equivalencia BH-BMPT'!$D$25,IF(J90=25,'Equivalencia BH-BMPT'!$D$26,IF(J90=26,'Equivalencia BH-BMPT'!$D$27,IF(J90=27,'Equivalencia BH-BMPT'!$D$28,IF(J90=28,'Equivalencia BH-BMPT'!$D$29,IF(J90=29,'Equivalencia BH-BMPT'!$D$30,IF(J90=30,'Equivalencia BH-BMPT'!$D$31,IF(J90=31,'Equivalencia BH-BMPT'!$D$32,IF(J90=32,'Equivalencia BH-BMPT'!$D$33,IF(J90=33,'Equivalencia BH-BMPT'!$D$34,IF(J90=34,'Equivalencia BH-BMPT'!$D$35,IF(J90=35,'Equivalencia BH-BMPT'!$D$36,IF(J90=36,'Equivalencia BH-BMPT'!$D$37,IF(J90=37,'Equivalencia BH-BMPT'!$D$38,IF(J90=38,'Equivalencia BH-BMPT'!#REF!,IF(J90=39,'Equivalencia BH-BMPT'!$D$40,IF(J90=40,'Equivalencia BH-BMPT'!$D$41,IF(J90=41,'Equivalencia BH-BMPT'!$D$42,IF(J90=42,'Equivalencia BH-BMPT'!$D$43,IF(J90=43,'Equivalencia BH-BMPT'!$D$44,IF(J90=44,'Equivalencia BH-BMPT'!$D$45,IF(J90=45,'Equivalencia BH-BMPT'!$D$46,"No ha seleccionado un número de programa")))))))))))))))))))))))))))))))))))))))))))))</f>
        <v>Gobernanza e influencia local, regional e internacional</v>
      </c>
      <c r="L90" s="79" t="s">
        <v>642</v>
      </c>
      <c r="M90" s="113">
        <v>1065614274</v>
      </c>
      <c r="N90" s="97" t="s">
        <v>726</v>
      </c>
      <c r="O90" s="110">
        <v>44550000</v>
      </c>
      <c r="P90" s="66"/>
      <c r="Q90" s="67"/>
      <c r="R90" s="110">
        <v>2</v>
      </c>
      <c r="S90" s="100">
        <v>18645000</v>
      </c>
      <c r="T90" s="100">
        <f t="shared" si="5"/>
        <v>63195000</v>
      </c>
      <c r="U90" s="100">
        <v>52140000</v>
      </c>
      <c r="V90" s="106">
        <v>43123</v>
      </c>
      <c r="W90" s="105">
        <v>43124</v>
      </c>
      <c r="X90" s="105">
        <v>43509</v>
      </c>
      <c r="Y90" s="86">
        <v>270</v>
      </c>
      <c r="Z90" s="86">
        <v>113</v>
      </c>
      <c r="AA90" s="68"/>
      <c r="AB90" s="62"/>
      <c r="AC90" s="62" t="s">
        <v>791</v>
      </c>
      <c r="AD90" s="62"/>
      <c r="AE90" s="62"/>
      <c r="AF90" s="69">
        <f t="shared" si="6"/>
        <v>0.82506527415143605</v>
      </c>
      <c r="AG90" s="27"/>
      <c r="AH90" s="27" t="b">
        <f t="shared" si="7"/>
        <v>0</v>
      </c>
    </row>
    <row r="91" spans="1:34" ht="44.25" customHeight="1" x14ac:dyDescent="0.25">
      <c r="A91" s="86">
        <v>78</v>
      </c>
      <c r="B91" s="86">
        <v>2018</v>
      </c>
      <c r="C91" s="87" t="s">
        <v>336</v>
      </c>
      <c r="D91" s="74">
        <v>5</v>
      </c>
      <c r="E91" s="87" t="str">
        <f>IF(D91=1,'Tipo '!$B$2,IF(D91=2,'Tipo '!$B$3,IF(D91=3,'Tipo '!$B$4,IF(D91=4,'Tipo '!$B$5,IF(D91=5,'Tipo '!$B$6,IF(D91=6,'Tipo '!$B$7,IF(D91=7,'Tipo '!$B$8,IF(D91=8,'Tipo '!$B$9,IF(D91=9,'Tipo '!$B$10,IF(D91=10,'Tipo '!$B$11,IF(D91=11,'Tipo '!$B$12,IF(D91=12,'Tipo '!$B$13,IF(D91=13,'Tipo '!$B$14,IF(D91=14,'Tipo '!$B$15,IF(D91=15,'Tipo '!$B$16,IF(D91=16,'Tipo '!$B$17,IF(D91=17,'Tipo '!$B$18,IF(D91=18,'Tipo '!$B$19,IF(D91=19,'Tipo '!$B$20,IF(D91=20,'Tipo '!$B$21,"No ha seleccionado un tipo de contrato válido"))))))))))))))))))))</f>
        <v>CONTRATOS DE PRESTACIÓN DE SERVICIOS PROFESIONALES Y DE APOYO A LA GESTIÓN</v>
      </c>
      <c r="F91" s="112" t="s">
        <v>107</v>
      </c>
      <c r="G91" s="63" t="s">
        <v>116</v>
      </c>
      <c r="H91" s="64" t="s">
        <v>496</v>
      </c>
      <c r="I91" s="83" t="s">
        <v>163</v>
      </c>
      <c r="J91" s="84">
        <v>45</v>
      </c>
      <c r="K91" s="65" t="str">
        <f>IF(J91=1,'Equivalencia BH-BMPT'!$D$2,IF(J91=2,'Equivalencia BH-BMPT'!$D$3,IF(J91=3,'Equivalencia BH-BMPT'!$D$4,IF(J91=4,'Equivalencia BH-BMPT'!$D$5,IF(J91=5,'Equivalencia BH-BMPT'!$D$6,IF(J91=6,'Equivalencia BH-BMPT'!$D$7,IF(J91=7,'Equivalencia BH-BMPT'!$D$8,IF(J91=8,'Equivalencia BH-BMPT'!$D$9,IF(J91=9,'Equivalencia BH-BMPT'!$D$10,IF(J91=10,'Equivalencia BH-BMPT'!$D$11,IF(J91=11,'Equivalencia BH-BMPT'!$D$12,IF(J91=12,'Equivalencia BH-BMPT'!$D$13,IF(J91=13,'Equivalencia BH-BMPT'!$D$14,IF(J91=14,'Equivalencia BH-BMPT'!$D$15,IF(J91=15,'Equivalencia BH-BMPT'!$D$16,IF(J91=16,'Equivalencia BH-BMPT'!$D$17,IF(J91=17,'Equivalencia BH-BMPT'!$D$18,IF(J91=18,'Equivalencia BH-BMPT'!$D$19,IF(J91=19,'Equivalencia BH-BMPT'!$D$20,IF(J91=20,'Equivalencia BH-BMPT'!$D$21,IF(J91=21,'Equivalencia BH-BMPT'!$D$22,IF(J91=22,'Equivalencia BH-BMPT'!$D$23,IF(J91=23,'Equivalencia BH-BMPT'!#REF!,IF(J91=24,'Equivalencia BH-BMPT'!$D$25,IF(J91=25,'Equivalencia BH-BMPT'!$D$26,IF(J91=26,'Equivalencia BH-BMPT'!$D$27,IF(J91=27,'Equivalencia BH-BMPT'!$D$28,IF(J91=28,'Equivalencia BH-BMPT'!$D$29,IF(J91=29,'Equivalencia BH-BMPT'!$D$30,IF(J91=30,'Equivalencia BH-BMPT'!$D$31,IF(J91=31,'Equivalencia BH-BMPT'!$D$32,IF(J91=32,'Equivalencia BH-BMPT'!$D$33,IF(J91=33,'Equivalencia BH-BMPT'!$D$34,IF(J91=34,'Equivalencia BH-BMPT'!$D$35,IF(J91=35,'Equivalencia BH-BMPT'!$D$36,IF(J91=36,'Equivalencia BH-BMPT'!$D$37,IF(J91=37,'Equivalencia BH-BMPT'!$D$38,IF(J91=38,'Equivalencia BH-BMPT'!#REF!,IF(J91=39,'Equivalencia BH-BMPT'!$D$40,IF(J91=40,'Equivalencia BH-BMPT'!$D$41,IF(J91=41,'Equivalencia BH-BMPT'!$D$42,IF(J91=42,'Equivalencia BH-BMPT'!$D$43,IF(J91=43,'Equivalencia BH-BMPT'!$D$44,IF(J91=44,'Equivalencia BH-BMPT'!$D$45,IF(J91=45,'Equivalencia BH-BMPT'!$D$46,"No ha seleccionado un número de programa")))))))))))))))))))))))))))))))))))))))))))))</f>
        <v>Gobernanza e influencia local, regional e internacional</v>
      </c>
      <c r="L91" s="79" t="s">
        <v>642</v>
      </c>
      <c r="M91" s="113">
        <v>53178369</v>
      </c>
      <c r="N91" s="97" t="s">
        <v>727</v>
      </c>
      <c r="O91" s="110">
        <v>44550000</v>
      </c>
      <c r="P91" s="66"/>
      <c r="Q91" s="67"/>
      <c r="R91" s="110">
        <v>2</v>
      </c>
      <c r="S91" s="100">
        <v>18645000</v>
      </c>
      <c r="T91" s="100">
        <f t="shared" si="5"/>
        <v>63195000</v>
      </c>
      <c r="U91" s="100">
        <v>51480000</v>
      </c>
      <c r="V91" s="106">
        <v>43123</v>
      </c>
      <c r="W91" s="105">
        <v>43124</v>
      </c>
      <c r="X91" s="105">
        <v>43509</v>
      </c>
      <c r="Y91" s="86">
        <v>270</v>
      </c>
      <c r="Z91" s="86">
        <v>109</v>
      </c>
      <c r="AA91" s="68"/>
      <c r="AB91" s="62"/>
      <c r="AC91" s="62" t="s">
        <v>791</v>
      </c>
      <c r="AD91" s="62"/>
      <c r="AE91" s="62"/>
      <c r="AF91" s="69">
        <f t="shared" si="6"/>
        <v>0.81462140992167098</v>
      </c>
      <c r="AG91" s="27"/>
      <c r="AH91" s="27" t="b">
        <f t="shared" si="7"/>
        <v>0</v>
      </c>
    </row>
    <row r="92" spans="1:34" ht="44.25" customHeight="1" x14ac:dyDescent="0.25">
      <c r="A92" s="86">
        <v>79</v>
      </c>
      <c r="B92" s="86">
        <v>2018</v>
      </c>
      <c r="C92" s="87" t="s">
        <v>337</v>
      </c>
      <c r="D92" s="74">
        <v>5</v>
      </c>
      <c r="E92" s="87" t="str">
        <f>IF(D92=1,'Tipo '!$B$2,IF(D92=2,'Tipo '!$B$3,IF(D92=3,'Tipo '!$B$4,IF(D92=4,'Tipo '!$B$5,IF(D92=5,'Tipo '!$B$6,IF(D92=6,'Tipo '!$B$7,IF(D92=7,'Tipo '!$B$8,IF(D92=8,'Tipo '!$B$9,IF(D92=9,'Tipo '!$B$10,IF(D92=10,'Tipo '!$B$11,IF(D92=11,'Tipo '!$B$12,IF(D92=12,'Tipo '!$B$13,IF(D92=13,'Tipo '!$B$14,IF(D92=14,'Tipo '!$B$15,IF(D92=15,'Tipo '!$B$16,IF(D92=16,'Tipo '!$B$17,IF(D92=17,'Tipo '!$B$18,IF(D92=18,'Tipo '!$B$19,IF(D92=19,'Tipo '!$B$20,IF(D92=20,'Tipo '!$B$21,"No ha seleccionado un tipo de contrato válido"))))))))))))))))))))</f>
        <v>CONTRATOS DE PRESTACIÓN DE SERVICIOS PROFESIONALES Y DE APOYO A LA GESTIÓN</v>
      </c>
      <c r="F92" s="112" t="s">
        <v>107</v>
      </c>
      <c r="G92" s="63" t="s">
        <v>116</v>
      </c>
      <c r="H92" s="64" t="s">
        <v>497</v>
      </c>
      <c r="I92" s="83" t="s">
        <v>163</v>
      </c>
      <c r="J92" s="84">
        <v>45</v>
      </c>
      <c r="K92" s="65" t="str">
        <f>IF(J92=1,'Equivalencia BH-BMPT'!$D$2,IF(J92=2,'Equivalencia BH-BMPT'!$D$3,IF(J92=3,'Equivalencia BH-BMPT'!$D$4,IF(J92=4,'Equivalencia BH-BMPT'!$D$5,IF(J92=5,'Equivalencia BH-BMPT'!$D$6,IF(J92=6,'Equivalencia BH-BMPT'!$D$7,IF(J92=7,'Equivalencia BH-BMPT'!$D$8,IF(J92=8,'Equivalencia BH-BMPT'!$D$9,IF(J92=9,'Equivalencia BH-BMPT'!$D$10,IF(J92=10,'Equivalencia BH-BMPT'!$D$11,IF(J92=11,'Equivalencia BH-BMPT'!$D$12,IF(J92=12,'Equivalencia BH-BMPT'!$D$13,IF(J92=13,'Equivalencia BH-BMPT'!$D$14,IF(J92=14,'Equivalencia BH-BMPT'!$D$15,IF(J92=15,'Equivalencia BH-BMPT'!$D$16,IF(J92=16,'Equivalencia BH-BMPT'!$D$17,IF(J92=17,'Equivalencia BH-BMPT'!$D$18,IF(J92=18,'Equivalencia BH-BMPT'!$D$19,IF(J92=19,'Equivalencia BH-BMPT'!$D$20,IF(J92=20,'Equivalencia BH-BMPT'!$D$21,IF(J92=21,'Equivalencia BH-BMPT'!$D$22,IF(J92=22,'Equivalencia BH-BMPT'!$D$23,IF(J92=23,'Equivalencia BH-BMPT'!#REF!,IF(J92=24,'Equivalencia BH-BMPT'!$D$25,IF(J92=25,'Equivalencia BH-BMPT'!$D$26,IF(J92=26,'Equivalencia BH-BMPT'!$D$27,IF(J92=27,'Equivalencia BH-BMPT'!$D$28,IF(J92=28,'Equivalencia BH-BMPT'!$D$29,IF(J92=29,'Equivalencia BH-BMPT'!$D$30,IF(J92=30,'Equivalencia BH-BMPT'!$D$31,IF(J92=31,'Equivalencia BH-BMPT'!$D$32,IF(J92=32,'Equivalencia BH-BMPT'!$D$33,IF(J92=33,'Equivalencia BH-BMPT'!$D$34,IF(J92=34,'Equivalencia BH-BMPT'!$D$35,IF(J92=35,'Equivalencia BH-BMPT'!$D$36,IF(J92=36,'Equivalencia BH-BMPT'!$D$37,IF(J92=37,'Equivalencia BH-BMPT'!$D$38,IF(J92=38,'Equivalencia BH-BMPT'!#REF!,IF(J92=39,'Equivalencia BH-BMPT'!$D$40,IF(J92=40,'Equivalencia BH-BMPT'!$D$41,IF(J92=41,'Equivalencia BH-BMPT'!$D$42,IF(J92=42,'Equivalencia BH-BMPT'!$D$43,IF(J92=43,'Equivalencia BH-BMPT'!$D$44,IF(J92=44,'Equivalencia BH-BMPT'!$D$45,IF(J92=45,'Equivalencia BH-BMPT'!$D$46,"No ha seleccionado un número de programa")))))))))))))))))))))))))))))))))))))))))))))</f>
        <v>Gobernanza e influencia local, regional e internacional</v>
      </c>
      <c r="L92" s="79" t="s">
        <v>642</v>
      </c>
      <c r="M92" s="113">
        <v>52581670</v>
      </c>
      <c r="N92" s="97" t="s">
        <v>728</v>
      </c>
      <c r="O92" s="110">
        <v>35100000</v>
      </c>
      <c r="P92" s="66"/>
      <c r="Q92" s="67"/>
      <c r="R92" s="110">
        <v>2</v>
      </c>
      <c r="S92" s="100">
        <v>13260000</v>
      </c>
      <c r="T92" s="100">
        <f t="shared" si="5"/>
        <v>48360000</v>
      </c>
      <c r="U92" s="100">
        <v>40950000</v>
      </c>
      <c r="V92" s="106">
        <v>43123</v>
      </c>
      <c r="W92" s="105">
        <v>43125</v>
      </c>
      <c r="X92" s="105">
        <v>43499</v>
      </c>
      <c r="Y92" s="86">
        <v>270</v>
      </c>
      <c r="Z92" s="86">
        <v>102</v>
      </c>
      <c r="AA92" s="68"/>
      <c r="AB92" s="62"/>
      <c r="AC92" s="62" t="s">
        <v>791</v>
      </c>
      <c r="AD92" s="62"/>
      <c r="AE92" s="62"/>
      <c r="AF92" s="69">
        <f t="shared" si="6"/>
        <v>0.84677419354838712</v>
      </c>
      <c r="AG92" s="27"/>
      <c r="AH92" s="27" t="b">
        <f t="shared" si="7"/>
        <v>0</v>
      </c>
    </row>
    <row r="93" spans="1:34" ht="44.25" customHeight="1" x14ac:dyDescent="0.25">
      <c r="A93" s="86">
        <v>80</v>
      </c>
      <c r="B93" s="86">
        <v>2018</v>
      </c>
      <c r="C93" s="87" t="s">
        <v>338</v>
      </c>
      <c r="D93" s="74">
        <v>5</v>
      </c>
      <c r="E93" s="87" t="str">
        <f>IF(D93=1,'Tipo '!$B$2,IF(D93=2,'Tipo '!$B$3,IF(D93=3,'Tipo '!$B$4,IF(D93=4,'Tipo '!$B$5,IF(D93=5,'Tipo '!$B$6,IF(D93=6,'Tipo '!$B$7,IF(D93=7,'Tipo '!$B$8,IF(D93=8,'Tipo '!$B$9,IF(D93=9,'Tipo '!$B$10,IF(D93=10,'Tipo '!$B$11,IF(D93=11,'Tipo '!$B$12,IF(D93=12,'Tipo '!$B$13,IF(D93=13,'Tipo '!$B$14,IF(D93=14,'Tipo '!$B$15,IF(D93=15,'Tipo '!$B$16,IF(D93=16,'Tipo '!$B$17,IF(D93=17,'Tipo '!$B$18,IF(D93=18,'Tipo '!$B$19,IF(D93=19,'Tipo '!$B$20,IF(D93=20,'Tipo '!$B$21,"No ha seleccionado un tipo de contrato válido"))))))))))))))))))))</f>
        <v>CONTRATOS DE PRESTACIÓN DE SERVICIOS PROFESIONALES Y DE APOYO A LA GESTIÓN</v>
      </c>
      <c r="F93" s="112" t="s">
        <v>107</v>
      </c>
      <c r="G93" s="63" t="s">
        <v>116</v>
      </c>
      <c r="H93" s="64" t="s">
        <v>498</v>
      </c>
      <c r="I93" s="83" t="s">
        <v>163</v>
      </c>
      <c r="J93" s="84">
        <v>45</v>
      </c>
      <c r="K93" s="65" t="str">
        <f>IF(J93=1,'Equivalencia BH-BMPT'!$D$2,IF(J93=2,'Equivalencia BH-BMPT'!$D$3,IF(J93=3,'Equivalencia BH-BMPT'!$D$4,IF(J93=4,'Equivalencia BH-BMPT'!$D$5,IF(J93=5,'Equivalencia BH-BMPT'!$D$6,IF(J93=6,'Equivalencia BH-BMPT'!$D$7,IF(J93=7,'Equivalencia BH-BMPT'!$D$8,IF(J93=8,'Equivalencia BH-BMPT'!$D$9,IF(J93=9,'Equivalencia BH-BMPT'!$D$10,IF(J93=10,'Equivalencia BH-BMPT'!$D$11,IF(J93=11,'Equivalencia BH-BMPT'!$D$12,IF(J93=12,'Equivalencia BH-BMPT'!$D$13,IF(J93=13,'Equivalencia BH-BMPT'!$D$14,IF(J93=14,'Equivalencia BH-BMPT'!$D$15,IF(J93=15,'Equivalencia BH-BMPT'!$D$16,IF(J93=16,'Equivalencia BH-BMPT'!$D$17,IF(J93=17,'Equivalencia BH-BMPT'!$D$18,IF(J93=18,'Equivalencia BH-BMPT'!$D$19,IF(J93=19,'Equivalencia BH-BMPT'!$D$20,IF(J93=20,'Equivalencia BH-BMPT'!$D$21,IF(J93=21,'Equivalencia BH-BMPT'!$D$22,IF(J93=22,'Equivalencia BH-BMPT'!$D$23,IF(J93=23,'Equivalencia BH-BMPT'!#REF!,IF(J93=24,'Equivalencia BH-BMPT'!$D$25,IF(J93=25,'Equivalencia BH-BMPT'!$D$26,IF(J93=26,'Equivalencia BH-BMPT'!$D$27,IF(J93=27,'Equivalencia BH-BMPT'!$D$28,IF(J93=28,'Equivalencia BH-BMPT'!$D$29,IF(J93=29,'Equivalencia BH-BMPT'!$D$30,IF(J93=30,'Equivalencia BH-BMPT'!$D$31,IF(J93=31,'Equivalencia BH-BMPT'!$D$32,IF(J93=32,'Equivalencia BH-BMPT'!$D$33,IF(J93=33,'Equivalencia BH-BMPT'!$D$34,IF(J93=34,'Equivalencia BH-BMPT'!$D$35,IF(J93=35,'Equivalencia BH-BMPT'!$D$36,IF(J93=36,'Equivalencia BH-BMPT'!$D$37,IF(J93=37,'Equivalencia BH-BMPT'!$D$38,IF(J93=38,'Equivalencia BH-BMPT'!#REF!,IF(J93=39,'Equivalencia BH-BMPT'!$D$40,IF(J93=40,'Equivalencia BH-BMPT'!$D$41,IF(J93=41,'Equivalencia BH-BMPT'!$D$42,IF(J93=42,'Equivalencia BH-BMPT'!$D$43,IF(J93=43,'Equivalencia BH-BMPT'!$D$44,IF(J93=44,'Equivalencia BH-BMPT'!$D$45,IF(J93=45,'Equivalencia BH-BMPT'!$D$46,"No ha seleccionado un número de programa")))))))))))))))))))))))))))))))))))))))))))))</f>
        <v>Gobernanza e influencia local, regional e internacional</v>
      </c>
      <c r="L93" s="79" t="s">
        <v>642</v>
      </c>
      <c r="M93" s="113">
        <v>1015423525</v>
      </c>
      <c r="N93" s="97" t="s">
        <v>729</v>
      </c>
      <c r="O93" s="110">
        <v>44910000</v>
      </c>
      <c r="P93" s="66"/>
      <c r="Q93" s="67"/>
      <c r="R93" s="110">
        <v>2</v>
      </c>
      <c r="S93" s="100">
        <v>16134331</v>
      </c>
      <c r="T93" s="100">
        <f t="shared" si="5"/>
        <v>61044331</v>
      </c>
      <c r="U93" s="100">
        <v>52395000</v>
      </c>
      <c r="V93" s="106">
        <v>43123</v>
      </c>
      <c r="W93" s="105">
        <v>43125</v>
      </c>
      <c r="X93" s="105">
        <v>43494</v>
      </c>
      <c r="Y93" s="86">
        <v>270</v>
      </c>
      <c r="Z93" s="86">
        <v>97</v>
      </c>
      <c r="AA93" s="68"/>
      <c r="AB93" s="62"/>
      <c r="AC93" s="62" t="s">
        <v>791</v>
      </c>
      <c r="AD93" s="62"/>
      <c r="AE93" s="62"/>
      <c r="AF93" s="69">
        <f t="shared" si="6"/>
        <v>0.85831065951070873</v>
      </c>
      <c r="AG93" s="27"/>
      <c r="AH93" s="27" t="b">
        <f t="shared" si="7"/>
        <v>0</v>
      </c>
    </row>
    <row r="94" spans="1:34" ht="44.25" customHeight="1" x14ac:dyDescent="0.25">
      <c r="A94" s="86">
        <v>81</v>
      </c>
      <c r="B94" s="86">
        <v>2018</v>
      </c>
      <c r="C94" s="87" t="s">
        <v>339</v>
      </c>
      <c r="D94" s="74">
        <v>5</v>
      </c>
      <c r="E94" s="87" t="str">
        <f>IF(D94=1,'Tipo '!$B$2,IF(D94=2,'Tipo '!$B$3,IF(D94=3,'Tipo '!$B$4,IF(D94=4,'Tipo '!$B$5,IF(D94=5,'Tipo '!$B$6,IF(D94=6,'Tipo '!$B$7,IF(D94=7,'Tipo '!$B$8,IF(D94=8,'Tipo '!$B$9,IF(D94=9,'Tipo '!$B$10,IF(D94=10,'Tipo '!$B$11,IF(D94=11,'Tipo '!$B$12,IF(D94=12,'Tipo '!$B$13,IF(D94=13,'Tipo '!$B$14,IF(D94=14,'Tipo '!$B$15,IF(D94=15,'Tipo '!$B$16,IF(D94=16,'Tipo '!$B$17,IF(D94=17,'Tipo '!$B$18,IF(D94=18,'Tipo '!$B$19,IF(D94=19,'Tipo '!$B$20,IF(D94=20,'Tipo '!$B$21,"No ha seleccionado un tipo de contrato válido"))))))))))))))))))))</f>
        <v>CONTRATOS DE PRESTACIÓN DE SERVICIOS PROFESIONALES Y DE APOYO A LA GESTIÓN</v>
      </c>
      <c r="F94" s="112" t="s">
        <v>107</v>
      </c>
      <c r="G94" s="63" t="s">
        <v>116</v>
      </c>
      <c r="H94" s="64" t="s">
        <v>499</v>
      </c>
      <c r="I94" s="83" t="s">
        <v>163</v>
      </c>
      <c r="J94" s="84">
        <v>45</v>
      </c>
      <c r="K94" s="65" t="str">
        <f>IF(J94=1,'Equivalencia BH-BMPT'!$D$2,IF(J94=2,'Equivalencia BH-BMPT'!$D$3,IF(J94=3,'Equivalencia BH-BMPT'!$D$4,IF(J94=4,'Equivalencia BH-BMPT'!$D$5,IF(J94=5,'Equivalencia BH-BMPT'!$D$6,IF(J94=6,'Equivalencia BH-BMPT'!$D$7,IF(J94=7,'Equivalencia BH-BMPT'!$D$8,IF(J94=8,'Equivalencia BH-BMPT'!$D$9,IF(J94=9,'Equivalencia BH-BMPT'!$D$10,IF(J94=10,'Equivalencia BH-BMPT'!$D$11,IF(J94=11,'Equivalencia BH-BMPT'!$D$12,IF(J94=12,'Equivalencia BH-BMPT'!$D$13,IF(J94=13,'Equivalencia BH-BMPT'!$D$14,IF(J94=14,'Equivalencia BH-BMPT'!$D$15,IF(J94=15,'Equivalencia BH-BMPT'!$D$16,IF(J94=16,'Equivalencia BH-BMPT'!$D$17,IF(J94=17,'Equivalencia BH-BMPT'!$D$18,IF(J94=18,'Equivalencia BH-BMPT'!$D$19,IF(J94=19,'Equivalencia BH-BMPT'!$D$20,IF(J94=20,'Equivalencia BH-BMPT'!$D$21,IF(J94=21,'Equivalencia BH-BMPT'!$D$22,IF(J94=22,'Equivalencia BH-BMPT'!$D$23,IF(J94=23,'Equivalencia BH-BMPT'!#REF!,IF(J94=24,'Equivalencia BH-BMPT'!$D$25,IF(J94=25,'Equivalencia BH-BMPT'!$D$26,IF(J94=26,'Equivalencia BH-BMPT'!$D$27,IF(J94=27,'Equivalencia BH-BMPT'!$D$28,IF(J94=28,'Equivalencia BH-BMPT'!$D$29,IF(J94=29,'Equivalencia BH-BMPT'!$D$30,IF(J94=30,'Equivalencia BH-BMPT'!$D$31,IF(J94=31,'Equivalencia BH-BMPT'!$D$32,IF(J94=32,'Equivalencia BH-BMPT'!$D$33,IF(J94=33,'Equivalencia BH-BMPT'!$D$34,IF(J94=34,'Equivalencia BH-BMPT'!$D$35,IF(J94=35,'Equivalencia BH-BMPT'!$D$36,IF(J94=36,'Equivalencia BH-BMPT'!$D$37,IF(J94=37,'Equivalencia BH-BMPT'!$D$38,IF(J94=38,'Equivalencia BH-BMPT'!#REF!,IF(J94=39,'Equivalencia BH-BMPT'!$D$40,IF(J94=40,'Equivalencia BH-BMPT'!$D$41,IF(J94=41,'Equivalencia BH-BMPT'!$D$42,IF(J94=42,'Equivalencia BH-BMPT'!$D$43,IF(J94=43,'Equivalencia BH-BMPT'!$D$44,IF(J94=44,'Equivalencia BH-BMPT'!$D$45,IF(J94=45,'Equivalencia BH-BMPT'!$D$46,"No ha seleccionado un número de programa")))))))))))))))))))))))))))))))))))))))))))))</f>
        <v>Gobernanza e influencia local, regional e internacional</v>
      </c>
      <c r="L94" s="79" t="s">
        <v>642</v>
      </c>
      <c r="M94" s="113">
        <v>80084321</v>
      </c>
      <c r="N94" s="97" t="s">
        <v>730</v>
      </c>
      <c r="O94" s="110">
        <v>46800000</v>
      </c>
      <c r="P94" s="66"/>
      <c r="Q94" s="67"/>
      <c r="R94" s="110">
        <v>1</v>
      </c>
      <c r="S94" s="100">
        <v>9359992</v>
      </c>
      <c r="T94" s="100">
        <f t="shared" si="5"/>
        <v>56159992</v>
      </c>
      <c r="U94" s="100">
        <v>52346665</v>
      </c>
      <c r="V94" s="106">
        <v>43123</v>
      </c>
      <c r="W94" s="105">
        <v>43138</v>
      </c>
      <c r="X94" s="105">
        <v>43464</v>
      </c>
      <c r="Y94" s="86">
        <v>270</v>
      </c>
      <c r="Z94" s="86">
        <v>54</v>
      </c>
      <c r="AA94" s="68"/>
      <c r="AB94" s="62"/>
      <c r="AC94" s="62" t="s">
        <v>791</v>
      </c>
      <c r="AD94" s="62"/>
      <c r="AE94" s="62"/>
      <c r="AF94" s="69">
        <f t="shared" si="6"/>
        <v>0.93209886853260238</v>
      </c>
      <c r="AG94" s="27"/>
      <c r="AH94" s="27" t="b">
        <f t="shared" si="7"/>
        <v>0</v>
      </c>
    </row>
    <row r="95" spans="1:34" ht="44.25" customHeight="1" x14ac:dyDescent="0.25">
      <c r="A95" s="86">
        <v>82</v>
      </c>
      <c r="B95" s="86">
        <v>2018</v>
      </c>
      <c r="C95" s="87" t="s">
        <v>340</v>
      </c>
      <c r="D95" s="74">
        <v>5</v>
      </c>
      <c r="E95" s="87" t="str">
        <f>IF(D95=1,'Tipo '!$B$2,IF(D95=2,'Tipo '!$B$3,IF(D95=3,'Tipo '!$B$4,IF(D95=4,'Tipo '!$B$5,IF(D95=5,'Tipo '!$B$6,IF(D95=6,'Tipo '!$B$7,IF(D95=7,'Tipo '!$B$8,IF(D95=8,'Tipo '!$B$9,IF(D95=9,'Tipo '!$B$10,IF(D95=10,'Tipo '!$B$11,IF(D95=11,'Tipo '!$B$12,IF(D95=12,'Tipo '!$B$13,IF(D95=13,'Tipo '!$B$14,IF(D95=14,'Tipo '!$B$15,IF(D95=15,'Tipo '!$B$16,IF(D95=16,'Tipo '!$B$17,IF(D95=17,'Tipo '!$B$18,IF(D95=18,'Tipo '!$B$19,IF(D95=19,'Tipo '!$B$20,IF(D95=20,'Tipo '!$B$21,"No ha seleccionado un tipo de contrato válido"))))))))))))))))))))</f>
        <v>CONTRATOS DE PRESTACIÓN DE SERVICIOS PROFESIONALES Y DE APOYO A LA GESTIÓN</v>
      </c>
      <c r="F95" s="112" t="s">
        <v>107</v>
      </c>
      <c r="G95" s="63" t="s">
        <v>116</v>
      </c>
      <c r="H95" s="64" t="s">
        <v>500</v>
      </c>
      <c r="I95" s="83" t="s">
        <v>163</v>
      </c>
      <c r="J95" s="84">
        <v>45</v>
      </c>
      <c r="K95" s="65" t="str">
        <f>IF(J95=1,'Equivalencia BH-BMPT'!$D$2,IF(J95=2,'Equivalencia BH-BMPT'!$D$3,IF(J95=3,'Equivalencia BH-BMPT'!$D$4,IF(J95=4,'Equivalencia BH-BMPT'!$D$5,IF(J95=5,'Equivalencia BH-BMPT'!$D$6,IF(J95=6,'Equivalencia BH-BMPT'!$D$7,IF(J95=7,'Equivalencia BH-BMPT'!$D$8,IF(J95=8,'Equivalencia BH-BMPT'!$D$9,IF(J95=9,'Equivalencia BH-BMPT'!$D$10,IF(J95=10,'Equivalencia BH-BMPT'!$D$11,IF(J95=11,'Equivalencia BH-BMPT'!$D$12,IF(J95=12,'Equivalencia BH-BMPT'!$D$13,IF(J95=13,'Equivalencia BH-BMPT'!$D$14,IF(J95=14,'Equivalencia BH-BMPT'!$D$15,IF(J95=15,'Equivalencia BH-BMPT'!$D$16,IF(J95=16,'Equivalencia BH-BMPT'!$D$17,IF(J95=17,'Equivalencia BH-BMPT'!$D$18,IF(J95=18,'Equivalencia BH-BMPT'!$D$19,IF(J95=19,'Equivalencia BH-BMPT'!$D$20,IF(J95=20,'Equivalencia BH-BMPT'!$D$21,IF(J95=21,'Equivalencia BH-BMPT'!$D$22,IF(J95=22,'Equivalencia BH-BMPT'!$D$23,IF(J95=23,'Equivalencia BH-BMPT'!#REF!,IF(J95=24,'Equivalencia BH-BMPT'!$D$25,IF(J95=25,'Equivalencia BH-BMPT'!$D$26,IF(J95=26,'Equivalencia BH-BMPT'!$D$27,IF(J95=27,'Equivalencia BH-BMPT'!$D$28,IF(J95=28,'Equivalencia BH-BMPT'!$D$29,IF(J95=29,'Equivalencia BH-BMPT'!$D$30,IF(J95=30,'Equivalencia BH-BMPT'!$D$31,IF(J95=31,'Equivalencia BH-BMPT'!$D$32,IF(J95=32,'Equivalencia BH-BMPT'!$D$33,IF(J95=33,'Equivalencia BH-BMPT'!$D$34,IF(J95=34,'Equivalencia BH-BMPT'!$D$35,IF(J95=35,'Equivalencia BH-BMPT'!$D$36,IF(J95=36,'Equivalencia BH-BMPT'!$D$37,IF(J95=37,'Equivalencia BH-BMPT'!$D$38,IF(J95=38,'Equivalencia BH-BMPT'!#REF!,IF(J95=39,'Equivalencia BH-BMPT'!$D$40,IF(J95=40,'Equivalencia BH-BMPT'!$D$41,IF(J95=41,'Equivalencia BH-BMPT'!$D$42,IF(J95=42,'Equivalencia BH-BMPT'!$D$43,IF(J95=43,'Equivalencia BH-BMPT'!$D$44,IF(J95=44,'Equivalencia BH-BMPT'!$D$45,IF(J95=45,'Equivalencia BH-BMPT'!$D$46,"No ha seleccionado un número de programa")))))))))))))))))))))))))))))))))))))))))))))</f>
        <v>Gobernanza e influencia local, regional e internacional</v>
      </c>
      <c r="L95" s="79" t="s">
        <v>642</v>
      </c>
      <c r="M95" s="113">
        <v>1019051534</v>
      </c>
      <c r="N95" s="97" t="s">
        <v>731</v>
      </c>
      <c r="O95" s="110">
        <v>46800000</v>
      </c>
      <c r="P95" s="66"/>
      <c r="Q95" s="67"/>
      <c r="R95" s="110">
        <v>2</v>
      </c>
      <c r="S95" s="100">
        <v>17679986</v>
      </c>
      <c r="T95" s="100">
        <f t="shared" si="5"/>
        <v>64479986</v>
      </c>
      <c r="U95" s="100">
        <v>54600000</v>
      </c>
      <c r="V95" s="106">
        <v>43124</v>
      </c>
      <c r="W95" s="105">
        <v>43125</v>
      </c>
      <c r="X95" s="105">
        <v>43499</v>
      </c>
      <c r="Y95" s="86">
        <v>270</v>
      </c>
      <c r="Z95" s="86">
        <v>102</v>
      </c>
      <c r="AA95" s="68"/>
      <c r="AB95" s="62"/>
      <c r="AC95" s="62" t="s">
        <v>791</v>
      </c>
      <c r="AD95" s="62"/>
      <c r="AE95" s="62"/>
      <c r="AF95" s="69">
        <f t="shared" si="6"/>
        <v>0.84677437740138473</v>
      </c>
      <c r="AG95" s="27"/>
      <c r="AH95" s="27" t="b">
        <f t="shared" si="7"/>
        <v>0</v>
      </c>
    </row>
    <row r="96" spans="1:34" ht="44.25" customHeight="1" x14ac:dyDescent="0.25">
      <c r="A96" s="86">
        <v>83</v>
      </c>
      <c r="B96" s="86">
        <v>2018</v>
      </c>
      <c r="C96" s="87" t="s">
        <v>341</v>
      </c>
      <c r="D96" s="74">
        <v>5</v>
      </c>
      <c r="E96" s="87" t="str">
        <f>IF(D96=1,'Tipo '!$B$2,IF(D96=2,'Tipo '!$B$3,IF(D96=3,'Tipo '!$B$4,IF(D96=4,'Tipo '!$B$5,IF(D96=5,'Tipo '!$B$6,IF(D96=6,'Tipo '!$B$7,IF(D96=7,'Tipo '!$B$8,IF(D96=8,'Tipo '!$B$9,IF(D96=9,'Tipo '!$B$10,IF(D96=10,'Tipo '!$B$11,IF(D96=11,'Tipo '!$B$12,IF(D96=12,'Tipo '!$B$13,IF(D96=13,'Tipo '!$B$14,IF(D96=14,'Tipo '!$B$15,IF(D96=15,'Tipo '!$B$16,IF(D96=16,'Tipo '!$B$17,IF(D96=17,'Tipo '!$B$18,IF(D96=18,'Tipo '!$B$19,IF(D96=19,'Tipo '!$B$20,IF(D96=20,'Tipo '!$B$21,"No ha seleccionado un tipo de contrato válido"))))))))))))))))))))</f>
        <v>CONTRATOS DE PRESTACIÓN DE SERVICIOS PROFESIONALES Y DE APOYO A LA GESTIÓN</v>
      </c>
      <c r="F96" s="112" t="s">
        <v>107</v>
      </c>
      <c r="G96" s="63" t="s">
        <v>116</v>
      </c>
      <c r="H96" s="64" t="s">
        <v>501</v>
      </c>
      <c r="I96" s="83" t="s">
        <v>163</v>
      </c>
      <c r="J96" s="84">
        <v>45</v>
      </c>
      <c r="K96" s="65" t="str">
        <f>IF(J96=1,'Equivalencia BH-BMPT'!$D$2,IF(J96=2,'Equivalencia BH-BMPT'!$D$3,IF(J96=3,'Equivalencia BH-BMPT'!$D$4,IF(J96=4,'Equivalencia BH-BMPT'!$D$5,IF(J96=5,'Equivalencia BH-BMPT'!$D$6,IF(J96=6,'Equivalencia BH-BMPT'!$D$7,IF(J96=7,'Equivalencia BH-BMPT'!$D$8,IF(J96=8,'Equivalencia BH-BMPT'!$D$9,IF(J96=9,'Equivalencia BH-BMPT'!$D$10,IF(J96=10,'Equivalencia BH-BMPT'!$D$11,IF(J96=11,'Equivalencia BH-BMPT'!$D$12,IF(J96=12,'Equivalencia BH-BMPT'!$D$13,IF(J96=13,'Equivalencia BH-BMPT'!$D$14,IF(J96=14,'Equivalencia BH-BMPT'!$D$15,IF(J96=15,'Equivalencia BH-BMPT'!$D$16,IF(J96=16,'Equivalencia BH-BMPT'!$D$17,IF(J96=17,'Equivalencia BH-BMPT'!$D$18,IF(J96=18,'Equivalencia BH-BMPT'!$D$19,IF(J96=19,'Equivalencia BH-BMPT'!$D$20,IF(J96=20,'Equivalencia BH-BMPT'!$D$21,IF(J96=21,'Equivalencia BH-BMPT'!$D$22,IF(J96=22,'Equivalencia BH-BMPT'!$D$23,IF(J96=23,'Equivalencia BH-BMPT'!#REF!,IF(J96=24,'Equivalencia BH-BMPT'!$D$25,IF(J96=25,'Equivalencia BH-BMPT'!$D$26,IF(J96=26,'Equivalencia BH-BMPT'!$D$27,IF(J96=27,'Equivalencia BH-BMPT'!$D$28,IF(J96=28,'Equivalencia BH-BMPT'!$D$29,IF(J96=29,'Equivalencia BH-BMPT'!$D$30,IF(J96=30,'Equivalencia BH-BMPT'!$D$31,IF(J96=31,'Equivalencia BH-BMPT'!$D$32,IF(J96=32,'Equivalencia BH-BMPT'!$D$33,IF(J96=33,'Equivalencia BH-BMPT'!$D$34,IF(J96=34,'Equivalencia BH-BMPT'!$D$35,IF(J96=35,'Equivalencia BH-BMPT'!$D$36,IF(J96=36,'Equivalencia BH-BMPT'!$D$37,IF(J96=37,'Equivalencia BH-BMPT'!$D$38,IF(J96=38,'Equivalencia BH-BMPT'!#REF!,IF(J96=39,'Equivalencia BH-BMPT'!$D$40,IF(J96=40,'Equivalencia BH-BMPT'!$D$41,IF(J96=41,'Equivalencia BH-BMPT'!$D$42,IF(J96=42,'Equivalencia BH-BMPT'!$D$43,IF(J96=43,'Equivalencia BH-BMPT'!$D$44,IF(J96=44,'Equivalencia BH-BMPT'!$D$45,IF(J96=45,'Equivalencia BH-BMPT'!$D$46,"No ha seleccionado un número de programa")))))))))))))))))))))))))))))))))))))))))))))</f>
        <v>Gobernanza e influencia local, regional e internacional</v>
      </c>
      <c r="L96" s="79" t="s">
        <v>642</v>
      </c>
      <c r="M96" s="113">
        <v>1026267977</v>
      </c>
      <c r="N96" s="97" t="s">
        <v>732</v>
      </c>
      <c r="O96" s="110">
        <v>56700000</v>
      </c>
      <c r="P96" s="66"/>
      <c r="Q96" s="67"/>
      <c r="R96" s="110">
        <v>2</v>
      </c>
      <c r="S96" s="100">
        <v>26880000</v>
      </c>
      <c r="T96" s="100">
        <f t="shared" si="5"/>
        <v>83580000</v>
      </c>
      <c r="U96" s="100">
        <v>66150000</v>
      </c>
      <c r="V96" s="106">
        <v>43124</v>
      </c>
      <c r="W96" s="105">
        <v>43124</v>
      </c>
      <c r="X96" s="105">
        <v>43523</v>
      </c>
      <c r="Y96" s="86">
        <v>270</v>
      </c>
      <c r="Z96" s="86">
        <v>127</v>
      </c>
      <c r="AA96" s="68"/>
      <c r="AB96" s="62"/>
      <c r="AC96" s="62" t="s">
        <v>791</v>
      </c>
      <c r="AD96" s="62"/>
      <c r="AE96" s="62"/>
      <c r="AF96" s="69">
        <f t="shared" si="6"/>
        <v>0.79145728643216084</v>
      </c>
      <c r="AG96" s="27"/>
      <c r="AH96" s="27" t="b">
        <f t="shared" si="7"/>
        <v>0</v>
      </c>
    </row>
    <row r="97" spans="1:34" ht="44.25" customHeight="1" x14ac:dyDescent="0.25">
      <c r="A97" s="86">
        <v>84</v>
      </c>
      <c r="B97" s="86">
        <v>2018</v>
      </c>
      <c r="C97" s="87" t="s">
        <v>342</v>
      </c>
      <c r="D97" s="74">
        <v>5</v>
      </c>
      <c r="E97" s="87" t="str">
        <f>IF(D97=1,'Tipo '!$B$2,IF(D97=2,'Tipo '!$B$3,IF(D97=3,'Tipo '!$B$4,IF(D97=4,'Tipo '!$B$5,IF(D97=5,'Tipo '!$B$6,IF(D97=6,'Tipo '!$B$7,IF(D97=7,'Tipo '!$B$8,IF(D97=8,'Tipo '!$B$9,IF(D97=9,'Tipo '!$B$10,IF(D97=10,'Tipo '!$B$11,IF(D97=11,'Tipo '!$B$12,IF(D97=12,'Tipo '!$B$13,IF(D97=13,'Tipo '!$B$14,IF(D97=14,'Tipo '!$B$15,IF(D97=15,'Tipo '!$B$16,IF(D97=16,'Tipo '!$B$17,IF(D97=17,'Tipo '!$B$18,IF(D97=18,'Tipo '!$B$19,IF(D97=19,'Tipo '!$B$20,IF(D97=20,'Tipo '!$B$21,"No ha seleccionado un tipo de contrato válido"))))))))))))))))))))</f>
        <v>CONTRATOS DE PRESTACIÓN DE SERVICIOS PROFESIONALES Y DE APOYO A LA GESTIÓN</v>
      </c>
      <c r="F97" s="112" t="s">
        <v>107</v>
      </c>
      <c r="G97" s="63" t="s">
        <v>116</v>
      </c>
      <c r="H97" s="64" t="s">
        <v>502</v>
      </c>
      <c r="I97" s="83" t="s">
        <v>163</v>
      </c>
      <c r="J97" s="84">
        <v>45</v>
      </c>
      <c r="K97" s="65" t="str">
        <f>IF(J97=1,'Equivalencia BH-BMPT'!$D$2,IF(J97=2,'Equivalencia BH-BMPT'!$D$3,IF(J97=3,'Equivalencia BH-BMPT'!$D$4,IF(J97=4,'Equivalencia BH-BMPT'!$D$5,IF(J97=5,'Equivalencia BH-BMPT'!$D$6,IF(J97=6,'Equivalencia BH-BMPT'!$D$7,IF(J97=7,'Equivalencia BH-BMPT'!$D$8,IF(J97=8,'Equivalencia BH-BMPT'!$D$9,IF(J97=9,'Equivalencia BH-BMPT'!$D$10,IF(J97=10,'Equivalencia BH-BMPT'!$D$11,IF(J97=11,'Equivalencia BH-BMPT'!$D$12,IF(J97=12,'Equivalencia BH-BMPT'!$D$13,IF(J97=13,'Equivalencia BH-BMPT'!$D$14,IF(J97=14,'Equivalencia BH-BMPT'!$D$15,IF(J97=15,'Equivalencia BH-BMPT'!$D$16,IF(J97=16,'Equivalencia BH-BMPT'!$D$17,IF(J97=17,'Equivalencia BH-BMPT'!$D$18,IF(J97=18,'Equivalencia BH-BMPT'!$D$19,IF(J97=19,'Equivalencia BH-BMPT'!$D$20,IF(J97=20,'Equivalencia BH-BMPT'!$D$21,IF(J97=21,'Equivalencia BH-BMPT'!$D$22,IF(J97=22,'Equivalencia BH-BMPT'!$D$23,IF(J97=23,'Equivalencia BH-BMPT'!#REF!,IF(J97=24,'Equivalencia BH-BMPT'!$D$25,IF(J97=25,'Equivalencia BH-BMPT'!$D$26,IF(J97=26,'Equivalencia BH-BMPT'!$D$27,IF(J97=27,'Equivalencia BH-BMPT'!$D$28,IF(J97=28,'Equivalencia BH-BMPT'!$D$29,IF(J97=29,'Equivalencia BH-BMPT'!$D$30,IF(J97=30,'Equivalencia BH-BMPT'!$D$31,IF(J97=31,'Equivalencia BH-BMPT'!$D$32,IF(J97=32,'Equivalencia BH-BMPT'!$D$33,IF(J97=33,'Equivalencia BH-BMPT'!$D$34,IF(J97=34,'Equivalencia BH-BMPT'!$D$35,IF(J97=35,'Equivalencia BH-BMPT'!$D$36,IF(J97=36,'Equivalencia BH-BMPT'!$D$37,IF(J97=37,'Equivalencia BH-BMPT'!$D$38,IF(J97=38,'Equivalencia BH-BMPT'!#REF!,IF(J97=39,'Equivalencia BH-BMPT'!$D$40,IF(J97=40,'Equivalencia BH-BMPT'!$D$41,IF(J97=41,'Equivalencia BH-BMPT'!$D$42,IF(J97=42,'Equivalencia BH-BMPT'!$D$43,IF(J97=43,'Equivalencia BH-BMPT'!$D$44,IF(J97=44,'Equivalencia BH-BMPT'!$D$45,IF(J97=45,'Equivalencia BH-BMPT'!$D$46,"No ha seleccionado un número de programa")))))))))))))))))))))))))))))))))))))))))))))</f>
        <v>Gobernanza e influencia local, regional e internacional</v>
      </c>
      <c r="L97" s="79" t="s">
        <v>642</v>
      </c>
      <c r="M97" s="113">
        <v>1108763037</v>
      </c>
      <c r="N97" s="97" t="s">
        <v>733</v>
      </c>
      <c r="O97" s="110">
        <v>30150000</v>
      </c>
      <c r="P97" s="66"/>
      <c r="Q97" s="67"/>
      <c r="R97" s="110">
        <v>2</v>
      </c>
      <c r="S97" s="100">
        <v>10831662</v>
      </c>
      <c r="T97" s="100">
        <f t="shared" si="5"/>
        <v>40981662</v>
      </c>
      <c r="U97" s="100">
        <v>35175000</v>
      </c>
      <c r="V97" s="106">
        <v>43124</v>
      </c>
      <c r="W97" s="105">
        <v>43125</v>
      </c>
      <c r="X97" s="105">
        <v>43494</v>
      </c>
      <c r="Y97" s="86">
        <v>270</v>
      </c>
      <c r="Z97" s="86">
        <v>97</v>
      </c>
      <c r="AA97" s="68"/>
      <c r="AB97" s="62"/>
      <c r="AC97" s="62" t="s">
        <v>791</v>
      </c>
      <c r="AD97" s="62"/>
      <c r="AE97" s="62"/>
      <c r="AF97" s="69">
        <f t="shared" si="6"/>
        <v>0.85831072444060463</v>
      </c>
      <c r="AG97" s="27"/>
      <c r="AH97" s="27" t="b">
        <f t="shared" si="7"/>
        <v>0</v>
      </c>
    </row>
    <row r="98" spans="1:34" ht="44.25" customHeight="1" x14ac:dyDescent="0.25">
      <c r="A98" s="86">
        <v>85</v>
      </c>
      <c r="B98" s="86">
        <v>2018</v>
      </c>
      <c r="C98" s="87" t="s">
        <v>343</v>
      </c>
      <c r="D98" s="74">
        <v>5</v>
      </c>
      <c r="E98" s="87" t="str">
        <f>IF(D98=1,'Tipo '!$B$2,IF(D98=2,'Tipo '!$B$3,IF(D98=3,'Tipo '!$B$4,IF(D98=4,'Tipo '!$B$5,IF(D98=5,'Tipo '!$B$6,IF(D98=6,'Tipo '!$B$7,IF(D98=7,'Tipo '!$B$8,IF(D98=8,'Tipo '!$B$9,IF(D98=9,'Tipo '!$B$10,IF(D98=10,'Tipo '!$B$11,IF(D98=11,'Tipo '!$B$12,IF(D98=12,'Tipo '!$B$13,IF(D98=13,'Tipo '!$B$14,IF(D98=14,'Tipo '!$B$15,IF(D98=15,'Tipo '!$B$16,IF(D98=16,'Tipo '!$B$17,IF(D98=17,'Tipo '!$B$18,IF(D98=18,'Tipo '!$B$19,IF(D98=19,'Tipo '!$B$20,IF(D98=20,'Tipo '!$B$21,"No ha seleccionado un tipo de contrato válido"))))))))))))))))))))</f>
        <v>CONTRATOS DE PRESTACIÓN DE SERVICIOS PROFESIONALES Y DE APOYO A LA GESTIÓN</v>
      </c>
      <c r="F98" s="112" t="s">
        <v>107</v>
      </c>
      <c r="G98" s="63" t="s">
        <v>116</v>
      </c>
      <c r="H98" s="64" t="s">
        <v>503</v>
      </c>
      <c r="I98" s="83" t="s">
        <v>163</v>
      </c>
      <c r="J98" s="84">
        <v>45</v>
      </c>
      <c r="K98" s="65" t="str">
        <f>IF(J98=1,'Equivalencia BH-BMPT'!$D$2,IF(J98=2,'Equivalencia BH-BMPT'!$D$3,IF(J98=3,'Equivalencia BH-BMPT'!$D$4,IF(J98=4,'Equivalencia BH-BMPT'!$D$5,IF(J98=5,'Equivalencia BH-BMPT'!$D$6,IF(J98=6,'Equivalencia BH-BMPT'!$D$7,IF(J98=7,'Equivalencia BH-BMPT'!$D$8,IF(J98=8,'Equivalencia BH-BMPT'!$D$9,IF(J98=9,'Equivalencia BH-BMPT'!$D$10,IF(J98=10,'Equivalencia BH-BMPT'!$D$11,IF(J98=11,'Equivalencia BH-BMPT'!$D$12,IF(J98=12,'Equivalencia BH-BMPT'!$D$13,IF(J98=13,'Equivalencia BH-BMPT'!$D$14,IF(J98=14,'Equivalencia BH-BMPT'!$D$15,IF(J98=15,'Equivalencia BH-BMPT'!$D$16,IF(J98=16,'Equivalencia BH-BMPT'!$D$17,IF(J98=17,'Equivalencia BH-BMPT'!$D$18,IF(J98=18,'Equivalencia BH-BMPT'!$D$19,IF(J98=19,'Equivalencia BH-BMPT'!$D$20,IF(J98=20,'Equivalencia BH-BMPT'!$D$21,IF(J98=21,'Equivalencia BH-BMPT'!$D$22,IF(J98=22,'Equivalencia BH-BMPT'!$D$23,IF(J98=23,'Equivalencia BH-BMPT'!#REF!,IF(J98=24,'Equivalencia BH-BMPT'!$D$25,IF(J98=25,'Equivalencia BH-BMPT'!$D$26,IF(J98=26,'Equivalencia BH-BMPT'!$D$27,IF(J98=27,'Equivalencia BH-BMPT'!$D$28,IF(J98=28,'Equivalencia BH-BMPT'!$D$29,IF(J98=29,'Equivalencia BH-BMPT'!$D$30,IF(J98=30,'Equivalencia BH-BMPT'!$D$31,IF(J98=31,'Equivalencia BH-BMPT'!$D$32,IF(J98=32,'Equivalencia BH-BMPT'!$D$33,IF(J98=33,'Equivalencia BH-BMPT'!$D$34,IF(J98=34,'Equivalencia BH-BMPT'!$D$35,IF(J98=35,'Equivalencia BH-BMPT'!$D$36,IF(J98=36,'Equivalencia BH-BMPT'!$D$37,IF(J98=37,'Equivalencia BH-BMPT'!$D$38,IF(J98=38,'Equivalencia BH-BMPT'!#REF!,IF(J98=39,'Equivalencia BH-BMPT'!$D$40,IF(J98=40,'Equivalencia BH-BMPT'!$D$41,IF(J98=41,'Equivalencia BH-BMPT'!$D$42,IF(J98=42,'Equivalencia BH-BMPT'!$D$43,IF(J98=43,'Equivalencia BH-BMPT'!$D$44,IF(J98=44,'Equivalencia BH-BMPT'!$D$45,IF(J98=45,'Equivalencia BH-BMPT'!$D$46,"No ha seleccionado un número de programa")))))))))))))))))))))))))))))))))))))))))))))</f>
        <v>Gobernanza e influencia local, regional e internacional</v>
      </c>
      <c r="L98" s="79" t="s">
        <v>642</v>
      </c>
      <c r="M98" s="113">
        <v>40989527</v>
      </c>
      <c r="N98" s="97" t="s">
        <v>734</v>
      </c>
      <c r="O98" s="110">
        <v>55800000</v>
      </c>
      <c r="P98" s="66"/>
      <c r="Q98" s="67"/>
      <c r="R98" s="110">
        <v>2</v>
      </c>
      <c r="S98" s="100">
        <v>19013341</v>
      </c>
      <c r="T98" s="100">
        <f t="shared" si="5"/>
        <v>74813341</v>
      </c>
      <c r="U98" s="100">
        <v>65100000</v>
      </c>
      <c r="V98" s="106">
        <v>43124</v>
      </c>
      <c r="W98" s="105">
        <v>43125</v>
      </c>
      <c r="X98" s="105">
        <v>43489</v>
      </c>
      <c r="Y98" s="86">
        <v>270</v>
      </c>
      <c r="Z98" s="86">
        <v>92</v>
      </c>
      <c r="AA98" s="68"/>
      <c r="AB98" s="62"/>
      <c r="AC98" s="62" t="s">
        <v>791</v>
      </c>
      <c r="AD98" s="62"/>
      <c r="AE98" s="62"/>
      <c r="AF98" s="69">
        <f t="shared" si="6"/>
        <v>0.87016565668414669</v>
      </c>
      <c r="AG98" s="27"/>
      <c r="AH98" s="27" t="b">
        <f t="shared" si="7"/>
        <v>0</v>
      </c>
    </row>
    <row r="99" spans="1:34" ht="44.25" customHeight="1" x14ac:dyDescent="0.25">
      <c r="A99" s="86">
        <v>86</v>
      </c>
      <c r="B99" s="86">
        <v>2018</v>
      </c>
      <c r="C99" s="87" t="s">
        <v>344</v>
      </c>
      <c r="D99" s="74">
        <v>5</v>
      </c>
      <c r="E99" s="87" t="str">
        <f>IF(D99=1,'Tipo '!$B$2,IF(D99=2,'Tipo '!$B$3,IF(D99=3,'Tipo '!$B$4,IF(D99=4,'Tipo '!$B$5,IF(D99=5,'Tipo '!$B$6,IF(D99=6,'Tipo '!$B$7,IF(D99=7,'Tipo '!$B$8,IF(D99=8,'Tipo '!$B$9,IF(D99=9,'Tipo '!$B$10,IF(D99=10,'Tipo '!$B$11,IF(D99=11,'Tipo '!$B$12,IF(D99=12,'Tipo '!$B$13,IF(D99=13,'Tipo '!$B$14,IF(D99=14,'Tipo '!$B$15,IF(D99=15,'Tipo '!$B$16,IF(D99=16,'Tipo '!$B$17,IF(D99=17,'Tipo '!$B$18,IF(D99=18,'Tipo '!$B$19,IF(D99=19,'Tipo '!$B$20,IF(D99=20,'Tipo '!$B$21,"No ha seleccionado un tipo de contrato válido"))))))))))))))))))))</f>
        <v>CONTRATOS DE PRESTACIÓN DE SERVICIOS PROFESIONALES Y DE APOYO A LA GESTIÓN</v>
      </c>
      <c r="F99" s="112" t="s">
        <v>107</v>
      </c>
      <c r="G99" s="63" t="s">
        <v>116</v>
      </c>
      <c r="H99" s="64" t="s">
        <v>504</v>
      </c>
      <c r="I99" s="83" t="s">
        <v>163</v>
      </c>
      <c r="J99" s="84">
        <v>3</v>
      </c>
      <c r="K99" s="65" t="str">
        <f>IF(J99=1,'Equivalencia BH-BMPT'!$D$2,IF(J99=2,'Equivalencia BH-BMPT'!$D$3,IF(J99=3,'Equivalencia BH-BMPT'!$D$4,IF(J99=4,'Equivalencia BH-BMPT'!$D$5,IF(J99=5,'Equivalencia BH-BMPT'!$D$6,IF(J99=6,'Equivalencia BH-BMPT'!$D$7,IF(J99=7,'Equivalencia BH-BMPT'!$D$8,IF(J99=8,'Equivalencia BH-BMPT'!$D$9,IF(J99=9,'Equivalencia BH-BMPT'!$D$10,IF(J99=10,'Equivalencia BH-BMPT'!$D$11,IF(J99=11,'Equivalencia BH-BMPT'!$D$12,IF(J99=12,'Equivalencia BH-BMPT'!$D$13,IF(J99=13,'Equivalencia BH-BMPT'!$D$14,IF(J99=14,'Equivalencia BH-BMPT'!$D$15,IF(J99=15,'Equivalencia BH-BMPT'!$D$16,IF(J99=16,'Equivalencia BH-BMPT'!$D$17,IF(J99=17,'Equivalencia BH-BMPT'!$D$18,IF(J99=18,'Equivalencia BH-BMPT'!$D$19,IF(J99=19,'Equivalencia BH-BMPT'!$D$20,IF(J99=20,'Equivalencia BH-BMPT'!$D$21,IF(J99=21,'Equivalencia BH-BMPT'!$D$22,IF(J99=22,'Equivalencia BH-BMPT'!$D$23,IF(J99=23,'Equivalencia BH-BMPT'!#REF!,IF(J99=24,'Equivalencia BH-BMPT'!$D$25,IF(J99=25,'Equivalencia BH-BMPT'!$D$26,IF(J99=26,'Equivalencia BH-BMPT'!$D$27,IF(J99=27,'Equivalencia BH-BMPT'!$D$28,IF(J99=28,'Equivalencia BH-BMPT'!$D$29,IF(J99=29,'Equivalencia BH-BMPT'!$D$30,IF(J99=30,'Equivalencia BH-BMPT'!$D$31,IF(J99=31,'Equivalencia BH-BMPT'!$D$32,IF(J99=32,'Equivalencia BH-BMPT'!$D$33,IF(J99=33,'Equivalencia BH-BMPT'!$D$34,IF(J99=34,'Equivalencia BH-BMPT'!$D$35,IF(J99=35,'Equivalencia BH-BMPT'!$D$36,IF(J99=36,'Equivalencia BH-BMPT'!$D$37,IF(J99=37,'Equivalencia BH-BMPT'!$D$38,IF(J99=38,'Equivalencia BH-BMPT'!#REF!,IF(J99=39,'Equivalencia BH-BMPT'!$D$40,IF(J99=40,'Equivalencia BH-BMPT'!$D$41,IF(J99=41,'Equivalencia BH-BMPT'!$D$42,IF(J99=42,'Equivalencia BH-BMPT'!$D$43,IF(J99=43,'Equivalencia BH-BMPT'!$D$44,IF(J99=44,'Equivalencia BH-BMPT'!$D$45,IF(J99=45,'Equivalencia BH-BMPT'!$D$46,"No ha seleccionado un número de programa")))))))))))))))))))))))))))))))))))))))))))))</f>
        <v>Igualdad y autonomía para una Bogotá incluyente</v>
      </c>
      <c r="L99" s="79" t="s">
        <v>647</v>
      </c>
      <c r="M99" s="113">
        <v>1032452136</v>
      </c>
      <c r="N99" s="97" t="s">
        <v>735</v>
      </c>
      <c r="O99" s="110">
        <v>36000000</v>
      </c>
      <c r="P99" s="66"/>
      <c r="Q99" s="67"/>
      <c r="R99" s="110">
        <v>1</v>
      </c>
      <c r="S99" s="100">
        <v>11066659</v>
      </c>
      <c r="T99" s="100">
        <f t="shared" si="5"/>
        <v>47066659</v>
      </c>
      <c r="U99" s="100">
        <v>42000000</v>
      </c>
      <c r="V99" s="106">
        <v>43124</v>
      </c>
      <c r="W99" s="105">
        <v>43124</v>
      </c>
      <c r="X99" s="105">
        <v>43480</v>
      </c>
      <c r="Y99" s="86">
        <v>270</v>
      </c>
      <c r="Z99" s="86">
        <v>82</v>
      </c>
      <c r="AA99" s="68"/>
      <c r="AB99" s="62"/>
      <c r="AC99" s="62" t="s">
        <v>791</v>
      </c>
      <c r="AD99" s="62"/>
      <c r="AE99" s="62"/>
      <c r="AF99" s="69">
        <f t="shared" si="6"/>
        <v>0.89235142014222846</v>
      </c>
      <c r="AG99" s="27"/>
      <c r="AH99" s="27" t="b">
        <f t="shared" si="7"/>
        <v>0</v>
      </c>
    </row>
    <row r="100" spans="1:34" ht="44.25" customHeight="1" x14ac:dyDescent="0.25">
      <c r="A100" s="86">
        <v>87</v>
      </c>
      <c r="B100" s="86">
        <v>2018</v>
      </c>
      <c r="C100" s="87" t="s">
        <v>345</v>
      </c>
      <c r="D100" s="74">
        <v>5</v>
      </c>
      <c r="E100" s="87" t="str">
        <f>IF(D100=1,'Tipo '!$B$2,IF(D100=2,'Tipo '!$B$3,IF(D100=3,'Tipo '!$B$4,IF(D100=4,'Tipo '!$B$5,IF(D100=5,'Tipo '!$B$6,IF(D100=6,'Tipo '!$B$7,IF(D100=7,'Tipo '!$B$8,IF(D100=8,'Tipo '!$B$9,IF(D100=9,'Tipo '!$B$10,IF(D100=10,'Tipo '!$B$11,IF(D100=11,'Tipo '!$B$12,IF(D100=12,'Tipo '!$B$13,IF(D100=13,'Tipo '!$B$14,IF(D100=14,'Tipo '!$B$15,IF(D100=15,'Tipo '!$B$16,IF(D100=16,'Tipo '!$B$17,IF(D100=17,'Tipo '!$B$18,IF(D100=18,'Tipo '!$B$19,IF(D100=19,'Tipo '!$B$20,IF(D100=20,'Tipo '!$B$21,"No ha seleccionado un tipo de contrato válido"))))))))))))))))))))</f>
        <v>CONTRATOS DE PRESTACIÓN DE SERVICIOS PROFESIONALES Y DE APOYO A LA GESTIÓN</v>
      </c>
      <c r="F100" s="112" t="s">
        <v>107</v>
      </c>
      <c r="G100" s="63" t="s">
        <v>116</v>
      </c>
      <c r="H100" s="64" t="s">
        <v>505</v>
      </c>
      <c r="I100" s="83" t="s">
        <v>163</v>
      </c>
      <c r="J100" s="84">
        <v>18</v>
      </c>
      <c r="K100" s="65" t="str">
        <f>IF(J100=1,'Equivalencia BH-BMPT'!$D$2,IF(J100=2,'Equivalencia BH-BMPT'!$D$3,IF(J100=3,'Equivalencia BH-BMPT'!$D$4,IF(J100=4,'Equivalencia BH-BMPT'!$D$5,IF(J100=5,'Equivalencia BH-BMPT'!$D$6,IF(J100=6,'Equivalencia BH-BMPT'!$D$7,IF(J100=7,'Equivalencia BH-BMPT'!$D$8,IF(J100=8,'Equivalencia BH-BMPT'!$D$9,IF(J100=9,'Equivalencia BH-BMPT'!$D$10,IF(J100=10,'Equivalencia BH-BMPT'!$D$11,IF(J100=11,'Equivalencia BH-BMPT'!$D$12,IF(J100=12,'Equivalencia BH-BMPT'!$D$13,IF(J100=13,'Equivalencia BH-BMPT'!$D$14,IF(J100=14,'Equivalencia BH-BMPT'!$D$15,IF(J100=15,'Equivalencia BH-BMPT'!$D$16,IF(J100=16,'Equivalencia BH-BMPT'!$D$17,IF(J100=17,'Equivalencia BH-BMPT'!$D$18,IF(J100=18,'Equivalencia BH-BMPT'!$D$19,IF(J100=19,'Equivalencia BH-BMPT'!$D$20,IF(J100=20,'Equivalencia BH-BMPT'!$D$21,IF(J100=21,'Equivalencia BH-BMPT'!$D$22,IF(J100=22,'Equivalencia BH-BMPT'!$D$23,IF(J100=23,'Equivalencia BH-BMPT'!#REF!,IF(J100=24,'Equivalencia BH-BMPT'!$D$25,IF(J100=25,'Equivalencia BH-BMPT'!$D$26,IF(J100=26,'Equivalencia BH-BMPT'!$D$27,IF(J100=27,'Equivalencia BH-BMPT'!$D$28,IF(J100=28,'Equivalencia BH-BMPT'!$D$29,IF(J100=29,'Equivalencia BH-BMPT'!$D$30,IF(J100=30,'Equivalencia BH-BMPT'!$D$31,IF(J100=31,'Equivalencia BH-BMPT'!$D$32,IF(J100=32,'Equivalencia BH-BMPT'!$D$33,IF(J100=33,'Equivalencia BH-BMPT'!$D$34,IF(J100=34,'Equivalencia BH-BMPT'!$D$35,IF(J100=35,'Equivalencia BH-BMPT'!$D$36,IF(J100=36,'Equivalencia BH-BMPT'!$D$37,IF(J100=37,'Equivalencia BH-BMPT'!$D$38,IF(J100=38,'Equivalencia BH-BMPT'!#REF!,IF(J100=39,'Equivalencia BH-BMPT'!$D$40,IF(J100=40,'Equivalencia BH-BMPT'!$D$41,IF(J100=41,'Equivalencia BH-BMPT'!$D$42,IF(J100=42,'Equivalencia BH-BMPT'!$D$43,IF(J100=43,'Equivalencia BH-BMPT'!$D$44,IF(J100=44,'Equivalencia BH-BMPT'!$D$45,IF(J100=45,'Equivalencia BH-BMPT'!$D$46,"No ha seleccionado un número de programa")))))))))))))))))))))))))))))))))))))))))))))</f>
        <v>Mejor movilidad para todos</v>
      </c>
      <c r="L100" s="79" t="s">
        <v>644</v>
      </c>
      <c r="M100" s="113">
        <v>1128050756</v>
      </c>
      <c r="N100" s="97" t="s">
        <v>736</v>
      </c>
      <c r="O100" s="110">
        <v>61200000</v>
      </c>
      <c r="P100" s="66"/>
      <c r="Q100" s="67"/>
      <c r="R100" s="110">
        <v>2</v>
      </c>
      <c r="S100" s="100">
        <v>28106674</v>
      </c>
      <c r="T100" s="100">
        <f t="shared" si="5"/>
        <v>89306674</v>
      </c>
      <c r="U100" s="100">
        <v>71400000</v>
      </c>
      <c r="V100" s="106">
        <v>43124</v>
      </c>
      <c r="W100" s="105">
        <v>43124</v>
      </c>
      <c r="X100" s="105">
        <v>43519</v>
      </c>
      <c r="Y100" s="86">
        <v>270</v>
      </c>
      <c r="Z100" s="86">
        <v>123</v>
      </c>
      <c r="AA100" s="68"/>
      <c r="AB100" s="62"/>
      <c r="AC100" s="62" t="s">
        <v>791</v>
      </c>
      <c r="AD100" s="62"/>
      <c r="AE100" s="62"/>
      <c r="AF100" s="69">
        <f t="shared" si="6"/>
        <v>0.79949232013723859</v>
      </c>
      <c r="AG100" s="27"/>
      <c r="AH100" s="27" t="b">
        <f t="shared" si="7"/>
        <v>0</v>
      </c>
    </row>
    <row r="101" spans="1:34" ht="44.25" customHeight="1" x14ac:dyDescent="0.25">
      <c r="A101" s="86">
        <v>88</v>
      </c>
      <c r="B101" s="86">
        <v>2018</v>
      </c>
      <c r="C101" s="87" t="s">
        <v>346</v>
      </c>
      <c r="D101" s="74">
        <v>5</v>
      </c>
      <c r="E101" s="87" t="str">
        <f>IF(D101=1,'Tipo '!$B$2,IF(D101=2,'Tipo '!$B$3,IF(D101=3,'Tipo '!$B$4,IF(D101=4,'Tipo '!$B$5,IF(D101=5,'Tipo '!$B$6,IF(D101=6,'Tipo '!$B$7,IF(D101=7,'Tipo '!$B$8,IF(D101=8,'Tipo '!$B$9,IF(D101=9,'Tipo '!$B$10,IF(D101=10,'Tipo '!$B$11,IF(D101=11,'Tipo '!$B$12,IF(D101=12,'Tipo '!$B$13,IF(D101=13,'Tipo '!$B$14,IF(D101=14,'Tipo '!$B$15,IF(D101=15,'Tipo '!$B$16,IF(D101=16,'Tipo '!$B$17,IF(D101=17,'Tipo '!$B$18,IF(D101=18,'Tipo '!$B$19,IF(D101=19,'Tipo '!$B$20,IF(D101=20,'Tipo '!$B$21,"No ha seleccionado un tipo de contrato válido"))))))))))))))))))))</f>
        <v>CONTRATOS DE PRESTACIÓN DE SERVICIOS PROFESIONALES Y DE APOYO A LA GESTIÓN</v>
      </c>
      <c r="F101" s="112" t="s">
        <v>107</v>
      </c>
      <c r="G101" s="63" t="s">
        <v>116</v>
      </c>
      <c r="H101" s="64" t="s">
        <v>506</v>
      </c>
      <c r="I101" s="83" t="s">
        <v>163</v>
      </c>
      <c r="J101" s="84">
        <v>19</v>
      </c>
      <c r="K101" s="65" t="str">
        <f>IF(J101=1,'Equivalencia BH-BMPT'!$D$2,IF(J101=2,'Equivalencia BH-BMPT'!$D$3,IF(J101=3,'Equivalencia BH-BMPT'!$D$4,IF(J101=4,'Equivalencia BH-BMPT'!$D$5,IF(J101=5,'Equivalencia BH-BMPT'!$D$6,IF(J101=6,'Equivalencia BH-BMPT'!$D$7,IF(J101=7,'Equivalencia BH-BMPT'!$D$8,IF(J101=8,'Equivalencia BH-BMPT'!$D$9,IF(J101=9,'Equivalencia BH-BMPT'!$D$10,IF(J101=10,'Equivalencia BH-BMPT'!$D$11,IF(J101=11,'Equivalencia BH-BMPT'!$D$12,IF(J101=12,'Equivalencia BH-BMPT'!$D$13,IF(J101=13,'Equivalencia BH-BMPT'!$D$14,IF(J101=14,'Equivalencia BH-BMPT'!$D$15,IF(J101=15,'Equivalencia BH-BMPT'!$D$16,IF(J101=16,'Equivalencia BH-BMPT'!$D$17,IF(J101=17,'Equivalencia BH-BMPT'!$D$18,IF(J101=18,'Equivalencia BH-BMPT'!$D$19,IF(J101=19,'Equivalencia BH-BMPT'!$D$20,IF(J101=20,'Equivalencia BH-BMPT'!$D$21,IF(J101=21,'Equivalencia BH-BMPT'!$D$22,IF(J101=22,'Equivalencia BH-BMPT'!$D$23,IF(J101=23,'Equivalencia BH-BMPT'!#REF!,IF(J101=24,'Equivalencia BH-BMPT'!$D$25,IF(J101=25,'Equivalencia BH-BMPT'!$D$26,IF(J101=26,'Equivalencia BH-BMPT'!$D$27,IF(J101=27,'Equivalencia BH-BMPT'!$D$28,IF(J101=28,'Equivalencia BH-BMPT'!$D$29,IF(J101=29,'Equivalencia BH-BMPT'!$D$30,IF(J101=30,'Equivalencia BH-BMPT'!$D$31,IF(J101=31,'Equivalencia BH-BMPT'!$D$32,IF(J101=32,'Equivalencia BH-BMPT'!$D$33,IF(J101=33,'Equivalencia BH-BMPT'!$D$34,IF(J101=34,'Equivalencia BH-BMPT'!$D$35,IF(J101=35,'Equivalencia BH-BMPT'!$D$36,IF(J101=36,'Equivalencia BH-BMPT'!$D$37,IF(J101=37,'Equivalencia BH-BMPT'!$D$38,IF(J101=38,'Equivalencia BH-BMPT'!#REF!,IF(J101=39,'Equivalencia BH-BMPT'!$D$40,IF(J101=40,'Equivalencia BH-BMPT'!$D$41,IF(J101=41,'Equivalencia BH-BMPT'!$D$42,IF(J101=42,'Equivalencia BH-BMPT'!$D$43,IF(J101=43,'Equivalencia BH-BMPT'!$D$44,IF(J101=44,'Equivalencia BH-BMPT'!$D$45,IF(J101=45,'Equivalencia BH-BMPT'!$D$46,"No ha seleccionado un número de programa")))))))))))))))))))))))))))))))))))))))))))))</f>
        <v>Seguridad y convivencia para todos</v>
      </c>
      <c r="L101" s="79" t="s">
        <v>643</v>
      </c>
      <c r="M101" s="113">
        <v>79989849</v>
      </c>
      <c r="N101" s="97" t="s">
        <v>737</v>
      </c>
      <c r="O101" s="110">
        <v>31900000</v>
      </c>
      <c r="P101" s="66"/>
      <c r="Q101" s="67"/>
      <c r="R101" s="110"/>
      <c r="S101" s="100">
        <v>0</v>
      </c>
      <c r="T101" s="100">
        <f t="shared" si="5"/>
        <v>31900000</v>
      </c>
      <c r="U101" s="100">
        <v>31900000</v>
      </c>
      <c r="V101" s="106">
        <v>43124</v>
      </c>
      <c r="W101" s="105">
        <v>43125</v>
      </c>
      <c r="X101" s="105">
        <v>43291</v>
      </c>
      <c r="Y101" s="86">
        <v>270</v>
      </c>
      <c r="Z101" s="86">
        <v>0</v>
      </c>
      <c r="AA101" s="68"/>
      <c r="AB101" s="62"/>
      <c r="AC101" s="62"/>
      <c r="AD101" s="62" t="s">
        <v>791</v>
      </c>
      <c r="AE101" s="62"/>
      <c r="AF101" s="69">
        <f t="shared" si="6"/>
        <v>1</v>
      </c>
      <c r="AG101" s="27"/>
      <c r="AH101" s="27" t="b">
        <f t="shared" si="7"/>
        <v>0</v>
      </c>
    </row>
    <row r="102" spans="1:34" ht="44.25" customHeight="1" x14ac:dyDescent="0.25">
      <c r="A102" s="86">
        <v>89</v>
      </c>
      <c r="B102" s="86">
        <v>2018</v>
      </c>
      <c r="C102" s="87" t="s">
        <v>342</v>
      </c>
      <c r="D102" s="74">
        <v>5</v>
      </c>
      <c r="E102" s="87" t="str">
        <f>IF(D102=1,'Tipo '!$B$2,IF(D102=2,'Tipo '!$B$3,IF(D102=3,'Tipo '!$B$4,IF(D102=4,'Tipo '!$B$5,IF(D102=5,'Tipo '!$B$6,IF(D102=6,'Tipo '!$B$7,IF(D102=7,'Tipo '!$B$8,IF(D102=8,'Tipo '!$B$9,IF(D102=9,'Tipo '!$B$10,IF(D102=10,'Tipo '!$B$11,IF(D102=11,'Tipo '!$B$12,IF(D102=12,'Tipo '!$B$13,IF(D102=13,'Tipo '!$B$14,IF(D102=14,'Tipo '!$B$15,IF(D102=15,'Tipo '!$B$16,IF(D102=16,'Tipo '!$B$17,IF(D102=17,'Tipo '!$B$18,IF(D102=18,'Tipo '!$B$19,IF(D102=19,'Tipo '!$B$20,IF(D102=20,'Tipo '!$B$21,"No ha seleccionado un tipo de contrato válido"))))))))))))))))))))</f>
        <v>CONTRATOS DE PRESTACIÓN DE SERVICIOS PROFESIONALES Y DE APOYO A LA GESTIÓN</v>
      </c>
      <c r="F102" s="112" t="s">
        <v>107</v>
      </c>
      <c r="G102" s="63" t="s">
        <v>116</v>
      </c>
      <c r="H102" s="64" t="s">
        <v>502</v>
      </c>
      <c r="I102" s="83" t="s">
        <v>163</v>
      </c>
      <c r="J102" s="84">
        <v>45</v>
      </c>
      <c r="K102" s="65" t="str">
        <f>IF(J102=1,'Equivalencia BH-BMPT'!$D$2,IF(J102=2,'Equivalencia BH-BMPT'!$D$3,IF(J102=3,'Equivalencia BH-BMPT'!$D$4,IF(J102=4,'Equivalencia BH-BMPT'!$D$5,IF(J102=5,'Equivalencia BH-BMPT'!$D$6,IF(J102=6,'Equivalencia BH-BMPT'!$D$7,IF(J102=7,'Equivalencia BH-BMPT'!$D$8,IF(J102=8,'Equivalencia BH-BMPT'!$D$9,IF(J102=9,'Equivalencia BH-BMPT'!$D$10,IF(J102=10,'Equivalencia BH-BMPT'!$D$11,IF(J102=11,'Equivalencia BH-BMPT'!$D$12,IF(J102=12,'Equivalencia BH-BMPT'!$D$13,IF(J102=13,'Equivalencia BH-BMPT'!$D$14,IF(J102=14,'Equivalencia BH-BMPT'!$D$15,IF(J102=15,'Equivalencia BH-BMPT'!$D$16,IF(J102=16,'Equivalencia BH-BMPT'!$D$17,IF(J102=17,'Equivalencia BH-BMPT'!$D$18,IF(J102=18,'Equivalencia BH-BMPT'!$D$19,IF(J102=19,'Equivalencia BH-BMPT'!$D$20,IF(J102=20,'Equivalencia BH-BMPT'!$D$21,IF(J102=21,'Equivalencia BH-BMPT'!$D$22,IF(J102=22,'Equivalencia BH-BMPT'!$D$23,IF(J102=23,'Equivalencia BH-BMPT'!#REF!,IF(J102=24,'Equivalencia BH-BMPT'!$D$25,IF(J102=25,'Equivalencia BH-BMPT'!$D$26,IF(J102=26,'Equivalencia BH-BMPT'!$D$27,IF(J102=27,'Equivalencia BH-BMPT'!$D$28,IF(J102=28,'Equivalencia BH-BMPT'!$D$29,IF(J102=29,'Equivalencia BH-BMPT'!$D$30,IF(J102=30,'Equivalencia BH-BMPT'!$D$31,IF(J102=31,'Equivalencia BH-BMPT'!$D$32,IF(J102=32,'Equivalencia BH-BMPT'!$D$33,IF(J102=33,'Equivalencia BH-BMPT'!$D$34,IF(J102=34,'Equivalencia BH-BMPT'!$D$35,IF(J102=35,'Equivalencia BH-BMPT'!$D$36,IF(J102=36,'Equivalencia BH-BMPT'!$D$37,IF(J102=37,'Equivalencia BH-BMPT'!$D$38,IF(J102=38,'Equivalencia BH-BMPT'!#REF!,IF(J102=39,'Equivalencia BH-BMPT'!$D$40,IF(J102=40,'Equivalencia BH-BMPT'!$D$41,IF(J102=41,'Equivalencia BH-BMPT'!$D$42,IF(J102=42,'Equivalencia BH-BMPT'!$D$43,IF(J102=43,'Equivalencia BH-BMPT'!$D$44,IF(J102=44,'Equivalencia BH-BMPT'!$D$45,IF(J102=45,'Equivalencia BH-BMPT'!$D$46,"No ha seleccionado un número de programa")))))))))))))))))))))))))))))))))))))))))))))</f>
        <v>Gobernanza e influencia local, regional e internacional</v>
      </c>
      <c r="L102" s="79" t="s">
        <v>642</v>
      </c>
      <c r="M102" s="113">
        <v>22657691</v>
      </c>
      <c r="N102" s="97" t="s">
        <v>738</v>
      </c>
      <c r="O102" s="110">
        <v>30150000</v>
      </c>
      <c r="P102" s="66"/>
      <c r="Q102" s="67"/>
      <c r="R102" s="110">
        <v>1</v>
      </c>
      <c r="S102" s="100">
        <v>7481669</v>
      </c>
      <c r="T102" s="100">
        <f t="shared" si="5"/>
        <v>37631669</v>
      </c>
      <c r="U102" s="100">
        <v>35175000</v>
      </c>
      <c r="V102" s="106">
        <v>43124</v>
      </c>
      <c r="W102" s="105">
        <v>43125</v>
      </c>
      <c r="X102" s="105">
        <v>43464</v>
      </c>
      <c r="Y102" s="86">
        <v>270</v>
      </c>
      <c r="Z102" s="86">
        <v>67</v>
      </c>
      <c r="AA102" s="68"/>
      <c r="AB102" s="62"/>
      <c r="AC102" s="62" t="s">
        <v>791</v>
      </c>
      <c r="AD102" s="62"/>
      <c r="AE102" s="62"/>
      <c r="AF102" s="69">
        <f t="shared" si="6"/>
        <v>0.9347180429334665</v>
      </c>
      <c r="AG102" s="27"/>
      <c r="AH102" s="27" t="b">
        <f t="shared" si="7"/>
        <v>0</v>
      </c>
    </row>
    <row r="103" spans="1:34" ht="44.25" customHeight="1" x14ac:dyDescent="0.25">
      <c r="A103" s="86">
        <v>90</v>
      </c>
      <c r="B103" s="86">
        <v>2018</v>
      </c>
      <c r="C103" s="87" t="s">
        <v>347</v>
      </c>
      <c r="D103" s="74">
        <v>5</v>
      </c>
      <c r="E103" s="87" t="str">
        <f>IF(D103=1,'Tipo '!$B$2,IF(D103=2,'Tipo '!$B$3,IF(D103=3,'Tipo '!$B$4,IF(D103=4,'Tipo '!$B$5,IF(D103=5,'Tipo '!$B$6,IF(D103=6,'Tipo '!$B$7,IF(D103=7,'Tipo '!$B$8,IF(D103=8,'Tipo '!$B$9,IF(D103=9,'Tipo '!$B$10,IF(D103=10,'Tipo '!$B$11,IF(D103=11,'Tipo '!$B$12,IF(D103=12,'Tipo '!$B$13,IF(D103=13,'Tipo '!$B$14,IF(D103=14,'Tipo '!$B$15,IF(D103=15,'Tipo '!$B$16,IF(D103=16,'Tipo '!$B$17,IF(D103=17,'Tipo '!$B$18,IF(D103=18,'Tipo '!$B$19,IF(D103=19,'Tipo '!$B$20,IF(D103=20,'Tipo '!$B$21,"No ha seleccionado un tipo de contrato válido"))))))))))))))))))))</f>
        <v>CONTRATOS DE PRESTACIÓN DE SERVICIOS PROFESIONALES Y DE APOYO A LA GESTIÓN</v>
      </c>
      <c r="F103" s="112" t="s">
        <v>107</v>
      </c>
      <c r="G103" s="63" t="s">
        <v>116</v>
      </c>
      <c r="H103" s="64" t="s">
        <v>507</v>
      </c>
      <c r="I103" s="83" t="s">
        <v>163</v>
      </c>
      <c r="J103" s="84">
        <v>45</v>
      </c>
      <c r="K103" s="65" t="str">
        <f>IF(J103=1,'Equivalencia BH-BMPT'!$D$2,IF(J103=2,'Equivalencia BH-BMPT'!$D$3,IF(J103=3,'Equivalencia BH-BMPT'!$D$4,IF(J103=4,'Equivalencia BH-BMPT'!$D$5,IF(J103=5,'Equivalencia BH-BMPT'!$D$6,IF(J103=6,'Equivalencia BH-BMPT'!$D$7,IF(J103=7,'Equivalencia BH-BMPT'!$D$8,IF(J103=8,'Equivalencia BH-BMPT'!$D$9,IF(J103=9,'Equivalencia BH-BMPT'!$D$10,IF(J103=10,'Equivalencia BH-BMPT'!$D$11,IF(J103=11,'Equivalencia BH-BMPT'!$D$12,IF(J103=12,'Equivalencia BH-BMPT'!$D$13,IF(J103=13,'Equivalencia BH-BMPT'!$D$14,IF(J103=14,'Equivalencia BH-BMPT'!$D$15,IF(J103=15,'Equivalencia BH-BMPT'!$D$16,IF(J103=16,'Equivalencia BH-BMPT'!$D$17,IF(J103=17,'Equivalencia BH-BMPT'!$D$18,IF(J103=18,'Equivalencia BH-BMPT'!$D$19,IF(J103=19,'Equivalencia BH-BMPT'!$D$20,IF(J103=20,'Equivalencia BH-BMPT'!$D$21,IF(J103=21,'Equivalencia BH-BMPT'!$D$22,IF(J103=22,'Equivalencia BH-BMPT'!$D$23,IF(J103=23,'Equivalencia BH-BMPT'!#REF!,IF(J103=24,'Equivalencia BH-BMPT'!$D$25,IF(J103=25,'Equivalencia BH-BMPT'!$D$26,IF(J103=26,'Equivalencia BH-BMPT'!$D$27,IF(J103=27,'Equivalencia BH-BMPT'!$D$28,IF(J103=28,'Equivalencia BH-BMPT'!$D$29,IF(J103=29,'Equivalencia BH-BMPT'!$D$30,IF(J103=30,'Equivalencia BH-BMPT'!$D$31,IF(J103=31,'Equivalencia BH-BMPT'!$D$32,IF(J103=32,'Equivalencia BH-BMPT'!$D$33,IF(J103=33,'Equivalencia BH-BMPT'!$D$34,IF(J103=34,'Equivalencia BH-BMPT'!$D$35,IF(J103=35,'Equivalencia BH-BMPT'!$D$36,IF(J103=36,'Equivalencia BH-BMPT'!$D$37,IF(J103=37,'Equivalencia BH-BMPT'!$D$38,IF(J103=38,'Equivalencia BH-BMPT'!#REF!,IF(J103=39,'Equivalencia BH-BMPT'!$D$40,IF(J103=40,'Equivalencia BH-BMPT'!$D$41,IF(J103=41,'Equivalencia BH-BMPT'!$D$42,IF(J103=42,'Equivalencia BH-BMPT'!$D$43,IF(J103=43,'Equivalencia BH-BMPT'!$D$44,IF(J103=44,'Equivalencia BH-BMPT'!$D$45,IF(J103=45,'Equivalencia BH-BMPT'!$D$46,"No ha seleccionado un número de programa")))))))))))))))))))))))))))))))))))))))))))))</f>
        <v>Gobernanza e influencia local, regional e internacional</v>
      </c>
      <c r="L103" s="79" t="s">
        <v>642</v>
      </c>
      <c r="M103" s="113">
        <v>33704283</v>
      </c>
      <c r="N103" s="97" t="s">
        <v>739</v>
      </c>
      <c r="O103" s="110">
        <v>25200000</v>
      </c>
      <c r="P103" s="66"/>
      <c r="Q103" s="67"/>
      <c r="R103" s="110">
        <v>1</v>
      </c>
      <c r="S103" s="100">
        <v>6159998</v>
      </c>
      <c r="T103" s="100">
        <f t="shared" si="5"/>
        <v>31359998</v>
      </c>
      <c r="U103" s="100">
        <v>29306667</v>
      </c>
      <c r="V103" s="106">
        <v>43125</v>
      </c>
      <c r="W103" s="105">
        <v>43126</v>
      </c>
      <c r="X103" s="105">
        <v>43464</v>
      </c>
      <c r="Y103" s="86">
        <v>270</v>
      </c>
      <c r="Z103" s="86">
        <v>66</v>
      </c>
      <c r="AA103" s="68"/>
      <c r="AB103" s="62"/>
      <c r="AC103" s="62" t="s">
        <v>791</v>
      </c>
      <c r="AD103" s="62"/>
      <c r="AE103" s="62"/>
      <c r="AF103" s="69">
        <f t="shared" si="6"/>
        <v>0.93452387975279849</v>
      </c>
      <c r="AG103" s="27"/>
      <c r="AH103" s="27" t="b">
        <f t="shared" si="7"/>
        <v>0</v>
      </c>
    </row>
    <row r="104" spans="1:34" ht="44.25" customHeight="1" x14ac:dyDescent="0.25">
      <c r="A104" s="86">
        <v>91</v>
      </c>
      <c r="B104" s="86">
        <v>2018</v>
      </c>
      <c r="C104" s="87" t="s">
        <v>348</v>
      </c>
      <c r="D104" s="74">
        <v>5</v>
      </c>
      <c r="E104" s="87" t="str">
        <f>IF(D104=1,'Tipo '!$B$2,IF(D104=2,'Tipo '!$B$3,IF(D104=3,'Tipo '!$B$4,IF(D104=4,'Tipo '!$B$5,IF(D104=5,'Tipo '!$B$6,IF(D104=6,'Tipo '!$B$7,IF(D104=7,'Tipo '!$B$8,IF(D104=8,'Tipo '!$B$9,IF(D104=9,'Tipo '!$B$10,IF(D104=10,'Tipo '!$B$11,IF(D104=11,'Tipo '!$B$12,IF(D104=12,'Tipo '!$B$13,IF(D104=13,'Tipo '!$B$14,IF(D104=14,'Tipo '!$B$15,IF(D104=15,'Tipo '!$B$16,IF(D104=16,'Tipo '!$B$17,IF(D104=17,'Tipo '!$B$18,IF(D104=18,'Tipo '!$B$19,IF(D104=19,'Tipo '!$B$20,IF(D104=20,'Tipo '!$B$21,"No ha seleccionado un tipo de contrato válido"))))))))))))))))))))</f>
        <v>CONTRATOS DE PRESTACIÓN DE SERVICIOS PROFESIONALES Y DE APOYO A LA GESTIÓN</v>
      </c>
      <c r="F104" s="112" t="s">
        <v>107</v>
      </c>
      <c r="G104" s="63" t="s">
        <v>116</v>
      </c>
      <c r="H104" s="64" t="s">
        <v>508</v>
      </c>
      <c r="I104" s="83" t="s">
        <v>163</v>
      </c>
      <c r="J104" s="84">
        <v>45</v>
      </c>
      <c r="K104" s="65" t="str">
        <f>IF(J104=1,'Equivalencia BH-BMPT'!$D$2,IF(J104=2,'Equivalencia BH-BMPT'!$D$3,IF(J104=3,'Equivalencia BH-BMPT'!$D$4,IF(J104=4,'Equivalencia BH-BMPT'!$D$5,IF(J104=5,'Equivalencia BH-BMPT'!$D$6,IF(J104=6,'Equivalencia BH-BMPT'!$D$7,IF(J104=7,'Equivalencia BH-BMPT'!$D$8,IF(J104=8,'Equivalencia BH-BMPT'!$D$9,IF(J104=9,'Equivalencia BH-BMPT'!$D$10,IF(J104=10,'Equivalencia BH-BMPT'!$D$11,IF(J104=11,'Equivalencia BH-BMPT'!$D$12,IF(J104=12,'Equivalencia BH-BMPT'!$D$13,IF(J104=13,'Equivalencia BH-BMPT'!$D$14,IF(J104=14,'Equivalencia BH-BMPT'!$D$15,IF(J104=15,'Equivalencia BH-BMPT'!$D$16,IF(J104=16,'Equivalencia BH-BMPT'!$D$17,IF(J104=17,'Equivalencia BH-BMPT'!$D$18,IF(J104=18,'Equivalencia BH-BMPT'!$D$19,IF(J104=19,'Equivalencia BH-BMPT'!$D$20,IF(J104=20,'Equivalencia BH-BMPT'!$D$21,IF(J104=21,'Equivalencia BH-BMPT'!$D$22,IF(J104=22,'Equivalencia BH-BMPT'!$D$23,IF(J104=23,'Equivalencia BH-BMPT'!#REF!,IF(J104=24,'Equivalencia BH-BMPT'!$D$25,IF(J104=25,'Equivalencia BH-BMPT'!$D$26,IF(J104=26,'Equivalencia BH-BMPT'!$D$27,IF(J104=27,'Equivalencia BH-BMPT'!$D$28,IF(J104=28,'Equivalencia BH-BMPT'!$D$29,IF(J104=29,'Equivalencia BH-BMPT'!$D$30,IF(J104=30,'Equivalencia BH-BMPT'!$D$31,IF(J104=31,'Equivalencia BH-BMPT'!$D$32,IF(J104=32,'Equivalencia BH-BMPT'!$D$33,IF(J104=33,'Equivalencia BH-BMPT'!$D$34,IF(J104=34,'Equivalencia BH-BMPT'!$D$35,IF(J104=35,'Equivalencia BH-BMPT'!$D$36,IF(J104=36,'Equivalencia BH-BMPT'!$D$37,IF(J104=37,'Equivalencia BH-BMPT'!$D$38,IF(J104=38,'Equivalencia BH-BMPT'!#REF!,IF(J104=39,'Equivalencia BH-BMPT'!$D$40,IF(J104=40,'Equivalencia BH-BMPT'!$D$41,IF(J104=41,'Equivalencia BH-BMPT'!$D$42,IF(J104=42,'Equivalencia BH-BMPT'!$D$43,IF(J104=43,'Equivalencia BH-BMPT'!$D$44,IF(J104=44,'Equivalencia BH-BMPT'!$D$45,IF(J104=45,'Equivalencia BH-BMPT'!$D$46,"No ha seleccionado un número de programa")))))))))))))))))))))))))))))))))))))))))))))</f>
        <v>Gobernanza e influencia local, regional e internacional</v>
      </c>
      <c r="L104" s="79" t="s">
        <v>642</v>
      </c>
      <c r="M104" s="113">
        <v>25099517</v>
      </c>
      <c r="N104" s="97" t="s">
        <v>740</v>
      </c>
      <c r="O104" s="110">
        <v>46800000</v>
      </c>
      <c r="P104" s="66"/>
      <c r="Q104" s="67"/>
      <c r="R104" s="110">
        <v>1</v>
      </c>
      <c r="S104" s="100">
        <v>10919999</v>
      </c>
      <c r="T104" s="100">
        <f t="shared" si="5"/>
        <v>57719999</v>
      </c>
      <c r="U104" s="100">
        <v>53906667</v>
      </c>
      <c r="V104" s="106">
        <v>43125</v>
      </c>
      <c r="W104" s="105">
        <v>43129</v>
      </c>
      <c r="X104" s="105">
        <v>43464</v>
      </c>
      <c r="Y104" s="86">
        <v>270</v>
      </c>
      <c r="Z104" s="86">
        <v>63</v>
      </c>
      <c r="AA104" s="68"/>
      <c r="AB104" s="62"/>
      <c r="AC104" s="62" t="s">
        <v>791</v>
      </c>
      <c r="AD104" s="62"/>
      <c r="AE104" s="62"/>
      <c r="AF104" s="69">
        <f t="shared" si="6"/>
        <v>0.93393395588936168</v>
      </c>
      <c r="AG104" s="27"/>
      <c r="AH104" s="27" t="b">
        <f t="shared" si="7"/>
        <v>0</v>
      </c>
    </row>
    <row r="105" spans="1:34" ht="44.25" customHeight="1" x14ac:dyDescent="0.25">
      <c r="A105" s="86">
        <v>92</v>
      </c>
      <c r="B105" s="86">
        <v>2018</v>
      </c>
      <c r="C105" s="87" t="s">
        <v>303</v>
      </c>
      <c r="D105" s="74">
        <v>5</v>
      </c>
      <c r="E105" s="87" t="str">
        <f>IF(D105=1,'Tipo '!$B$2,IF(D105=2,'Tipo '!$B$3,IF(D105=3,'Tipo '!$B$4,IF(D105=4,'Tipo '!$B$5,IF(D105=5,'Tipo '!$B$6,IF(D105=6,'Tipo '!$B$7,IF(D105=7,'Tipo '!$B$8,IF(D105=8,'Tipo '!$B$9,IF(D105=9,'Tipo '!$B$10,IF(D105=10,'Tipo '!$B$11,IF(D105=11,'Tipo '!$B$12,IF(D105=12,'Tipo '!$B$13,IF(D105=13,'Tipo '!$B$14,IF(D105=14,'Tipo '!$B$15,IF(D105=15,'Tipo '!$B$16,IF(D105=16,'Tipo '!$B$17,IF(D105=17,'Tipo '!$B$18,IF(D105=18,'Tipo '!$B$19,IF(D105=19,'Tipo '!$B$20,IF(D105=20,'Tipo '!$B$21,"No ha seleccionado un tipo de contrato válido"))))))))))))))))))))</f>
        <v>CONTRATOS DE PRESTACIÓN DE SERVICIOS PROFESIONALES Y DE APOYO A LA GESTIÓN</v>
      </c>
      <c r="F105" s="112" t="s">
        <v>107</v>
      </c>
      <c r="G105" s="63" t="s">
        <v>116</v>
      </c>
      <c r="H105" s="64" t="s">
        <v>509</v>
      </c>
      <c r="I105" s="83" t="s">
        <v>163</v>
      </c>
      <c r="J105" s="84">
        <v>45</v>
      </c>
      <c r="K105" s="65" t="str">
        <f>IF(J105=1,'Equivalencia BH-BMPT'!$D$2,IF(J105=2,'Equivalencia BH-BMPT'!$D$3,IF(J105=3,'Equivalencia BH-BMPT'!$D$4,IF(J105=4,'Equivalencia BH-BMPT'!$D$5,IF(J105=5,'Equivalencia BH-BMPT'!$D$6,IF(J105=6,'Equivalencia BH-BMPT'!$D$7,IF(J105=7,'Equivalencia BH-BMPT'!$D$8,IF(J105=8,'Equivalencia BH-BMPT'!$D$9,IF(J105=9,'Equivalencia BH-BMPT'!$D$10,IF(J105=10,'Equivalencia BH-BMPT'!$D$11,IF(J105=11,'Equivalencia BH-BMPT'!$D$12,IF(J105=12,'Equivalencia BH-BMPT'!$D$13,IF(J105=13,'Equivalencia BH-BMPT'!$D$14,IF(J105=14,'Equivalencia BH-BMPT'!$D$15,IF(J105=15,'Equivalencia BH-BMPT'!$D$16,IF(J105=16,'Equivalencia BH-BMPT'!$D$17,IF(J105=17,'Equivalencia BH-BMPT'!$D$18,IF(J105=18,'Equivalencia BH-BMPT'!$D$19,IF(J105=19,'Equivalencia BH-BMPT'!$D$20,IF(J105=20,'Equivalencia BH-BMPT'!$D$21,IF(J105=21,'Equivalencia BH-BMPT'!$D$22,IF(J105=22,'Equivalencia BH-BMPT'!$D$23,IF(J105=23,'Equivalencia BH-BMPT'!#REF!,IF(J105=24,'Equivalencia BH-BMPT'!$D$25,IF(J105=25,'Equivalencia BH-BMPT'!$D$26,IF(J105=26,'Equivalencia BH-BMPT'!$D$27,IF(J105=27,'Equivalencia BH-BMPT'!$D$28,IF(J105=28,'Equivalencia BH-BMPT'!$D$29,IF(J105=29,'Equivalencia BH-BMPT'!$D$30,IF(J105=30,'Equivalencia BH-BMPT'!$D$31,IF(J105=31,'Equivalencia BH-BMPT'!$D$32,IF(J105=32,'Equivalencia BH-BMPT'!$D$33,IF(J105=33,'Equivalencia BH-BMPT'!$D$34,IF(J105=34,'Equivalencia BH-BMPT'!$D$35,IF(J105=35,'Equivalencia BH-BMPT'!$D$36,IF(J105=36,'Equivalencia BH-BMPT'!$D$37,IF(J105=37,'Equivalencia BH-BMPT'!$D$38,IF(J105=38,'Equivalencia BH-BMPT'!#REF!,IF(J105=39,'Equivalencia BH-BMPT'!$D$40,IF(J105=40,'Equivalencia BH-BMPT'!$D$41,IF(J105=41,'Equivalencia BH-BMPT'!$D$42,IF(J105=42,'Equivalencia BH-BMPT'!$D$43,IF(J105=43,'Equivalencia BH-BMPT'!$D$44,IF(J105=44,'Equivalencia BH-BMPT'!$D$45,IF(J105=45,'Equivalencia BH-BMPT'!$D$46,"No ha seleccionado un número de programa")))))))))))))))))))))))))))))))))))))))))))))</f>
        <v>Gobernanza e influencia local, regional e internacional</v>
      </c>
      <c r="L105" s="79" t="s">
        <v>642</v>
      </c>
      <c r="M105" s="113">
        <v>91283520</v>
      </c>
      <c r="N105" s="97" t="s">
        <v>741</v>
      </c>
      <c r="O105" s="110">
        <v>35700000</v>
      </c>
      <c r="P105" s="66"/>
      <c r="Q105" s="67"/>
      <c r="R105" s="110"/>
      <c r="S105" s="100">
        <v>0</v>
      </c>
      <c r="T105" s="100">
        <f t="shared" si="5"/>
        <v>35700000</v>
      </c>
      <c r="U105" s="100">
        <v>35700000</v>
      </c>
      <c r="V105" s="106">
        <v>43125</v>
      </c>
      <c r="W105" s="105">
        <v>43126</v>
      </c>
      <c r="X105" s="105">
        <v>43337</v>
      </c>
      <c r="Y105" s="86">
        <v>210</v>
      </c>
      <c r="Z105" s="86">
        <v>0</v>
      </c>
      <c r="AA105" s="68"/>
      <c r="AB105" s="62"/>
      <c r="AC105" s="62"/>
      <c r="AD105" s="62" t="s">
        <v>791</v>
      </c>
      <c r="AE105" s="62"/>
      <c r="AF105" s="69">
        <f t="shared" si="6"/>
        <v>1</v>
      </c>
      <c r="AG105" s="27"/>
      <c r="AH105" s="27" t="b">
        <f t="shared" si="7"/>
        <v>0</v>
      </c>
    </row>
    <row r="106" spans="1:34" ht="44.25" customHeight="1" x14ac:dyDescent="0.25">
      <c r="A106" s="86">
        <v>93</v>
      </c>
      <c r="B106" s="86">
        <v>2018</v>
      </c>
      <c r="C106" s="87" t="s">
        <v>331</v>
      </c>
      <c r="D106" s="74">
        <v>5</v>
      </c>
      <c r="E106" s="87" t="str">
        <f>IF(D106=1,'Tipo '!$B$2,IF(D106=2,'Tipo '!$B$3,IF(D106=3,'Tipo '!$B$4,IF(D106=4,'Tipo '!$B$5,IF(D106=5,'Tipo '!$B$6,IF(D106=6,'Tipo '!$B$7,IF(D106=7,'Tipo '!$B$8,IF(D106=8,'Tipo '!$B$9,IF(D106=9,'Tipo '!$B$10,IF(D106=10,'Tipo '!$B$11,IF(D106=11,'Tipo '!$B$12,IF(D106=12,'Tipo '!$B$13,IF(D106=13,'Tipo '!$B$14,IF(D106=14,'Tipo '!$B$15,IF(D106=15,'Tipo '!$B$16,IF(D106=16,'Tipo '!$B$17,IF(D106=17,'Tipo '!$B$18,IF(D106=18,'Tipo '!$B$19,IF(D106=19,'Tipo '!$B$20,IF(D106=20,'Tipo '!$B$21,"No ha seleccionado un tipo de contrato válido"))))))))))))))))))))</f>
        <v>CONTRATOS DE PRESTACIÓN DE SERVICIOS PROFESIONALES Y DE APOYO A LA GESTIÓN</v>
      </c>
      <c r="F106" s="112" t="s">
        <v>107</v>
      </c>
      <c r="G106" s="63" t="s">
        <v>116</v>
      </c>
      <c r="H106" s="64" t="s">
        <v>510</v>
      </c>
      <c r="I106" s="83" t="s">
        <v>163</v>
      </c>
      <c r="J106" s="84">
        <v>45</v>
      </c>
      <c r="K106" s="65" t="str">
        <f>IF(J106=1,'Equivalencia BH-BMPT'!$D$2,IF(J106=2,'Equivalencia BH-BMPT'!$D$3,IF(J106=3,'Equivalencia BH-BMPT'!$D$4,IF(J106=4,'Equivalencia BH-BMPT'!$D$5,IF(J106=5,'Equivalencia BH-BMPT'!$D$6,IF(J106=6,'Equivalencia BH-BMPT'!$D$7,IF(J106=7,'Equivalencia BH-BMPT'!$D$8,IF(J106=8,'Equivalencia BH-BMPT'!$D$9,IF(J106=9,'Equivalencia BH-BMPT'!$D$10,IF(J106=10,'Equivalencia BH-BMPT'!$D$11,IF(J106=11,'Equivalencia BH-BMPT'!$D$12,IF(J106=12,'Equivalencia BH-BMPT'!$D$13,IF(J106=13,'Equivalencia BH-BMPT'!$D$14,IF(J106=14,'Equivalencia BH-BMPT'!$D$15,IF(J106=15,'Equivalencia BH-BMPT'!$D$16,IF(J106=16,'Equivalencia BH-BMPT'!$D$17,IF(J106=17,'Equivalencia BH-BMPT'!$D$18,IF(J106=18,'Equivalencia BH-BMPT'!$D$19,IF(J106=19,'Equivalencia BH-BMPT'!$D$20,IF(J106=20,'Equivalencia BH-BMPT'!$D$21,IF(J106=21,'Equivalencia BH-BMPT'!$D$22,IF(J106=22,'Equivalencia BH-BMPT'!$D$23,IF(J106=23,'Equivalencia BH-BMPT'!#REF!,IF(J106=24,'Equivalencia BH-BMPT'!$D$25,IF(J106=25,'Equivalencia BH-BMPT'!$D$26,IF(J106=26,'Equivalencia BH-BMPT'!$D$27,IF(J106=27,'Equivalencia BH-BMPT'!$D$28,IF(J106=28,'Equivalencia BH-BMPT'!$D$29,IF(J106=29,'Equivalencia BH-BMPT'!$D$30,IF(J106=30,'Equivalencia BH-BMPT'!$D$31,IF(J106=31,'Equivalencia BH-BMPT'!$D$32,IF(J106=32,'Equivalencia BH-BMPT'!$D$33,IF(J106=33,'Equivalencia BH-BMPT'!$D$34,IF(J106=34,'Equivalencia BH-BMPT'!$D$35,IF(J106=35,'Equivalencia BH-BMPT'!$D$36,IF(J106=36,'Equivalencia BH-BMPT'!$D$37,IF(J106=37,'Equivalencia BH-BMPT'!$D$38,IF(J106=38,'Equivalencia BH-BMPT'!#REF!,IF(J106=39,'Equivalencia BH-BMPT'!$D$40,IF(J106=40,'Equivalencia BH-BMPT'!$D$41,IF(J106=41,'Equivalencia BH-BMPT'!$D$42,IF(J106=42,'Equivalencia BH-BMPT'!$D$43,IF(J106=43,'Equivalencia BH-BMPT'!$D$44,IF(J106=44,'Equivalencia BH-BMPT'!$D$45,IF(J106=45,'Equivalencia BH-BMPT'!$D$46,"No ha seleccionado un número de programa")))))))))))))))))))))))))))))))))))))))))))))</f>
        <v>Gobernanza e influencia local, regional e internacional</v>
      </c>
      <c r="L106" s="79" t="s">
        <v>642</v>
      </c>
      <c r="M106" s="113">
        <v>1128281402</v>
      </c>
      <c r="N106" s="97" t="s">
        <v>742</v>
      </c>
      <c r="O106" s="110">
        <v>49500000</v>
      </c>
      <c r="P106" s="66"/>
      <c r="Q106" s="67"/>
      <c r="R106" s="110">
        <v>2</v>
      </c>
      <c r="S106" s="100">
        <v>20349993</v>
      </c>
      <c r="T106" s="100">
        <f t="shared" si="5"/>
        <v>69849993</v>
      </c>
      <c r="U106" s="100">
        <v>57566667</v>
      </c>
      <c r="V106" s="106">
        <v>43125</v>
      </c>
      <c r="W106" s="105">
        <v>43126</v>
      </c>
      <c r="X106" s="105">
        <v>43509</v>
      </c>
      <c r="Y106" s="86">
        <v>270</v>
      </c>
      <c r="Z106" s="86">
        <v>111</v>
      </c>
      <c r="AA106" s="68"/>
      <c r="AB106" s="62"/>
      <c r="AC106" s="62" t="s">
        <v>791</v>
      </c>
      <c r="AD106" s="62"/>
      <c r="AE106" s="62"/>
      <c r="AF106" s="69">
        <f t="shared" si="6"/>
        <v>0.82414706899111645</v>
      </c>
      <c r="AG106" s="27"/>
      <c r="AH106" s="27" t="b">
        <f t="shared" si="7"/>
        <v>0</v>
      </c>
    </row>
    <row r="107" spans="1:34" ht="44.25" customHeight="1" x14ac:dyDescent="0.25">
      <c r="A107" s="86">
        <v>94</v>
      </c>
      <c r="B107" s="86">
        <v>2018</v>
      </c>
      <c r="C107" s="87" t="s">
        <v>349</v>
      </c>
      <c r="D107" s="74">
        <v>5</v>
      </c>
      <c r="E107" s="87" t="str">
        <f>IF(D107=1,'Tipo '!$B$2,IF(D107=2,'Tipo '!$B$3,IF(D107=3,'Tipo '!$B$4,IF(D107=4,'Tipo '!$B$5,IF(D107=5,'Tipo '!$B$6,IF(D107=6,'Tipo '!$B$7,IF(D107=7,'Tipo '!$B$8,IF(D107=8,'Tipo '!$B$9,IF(D107=9,'Tipo '!$B$10,IF(D107=10,'Tipo '!$B$11,IF(D107=11,'Tipo '!$B$12,IF(D107=12,'Tipo '!$B$13,IF(D107=13,'Tipo '!$B$14,IF(D107=14,'Tipo '!$B$15,IF(D107=15,'Tipo '!$B$16,IF(D107=16,'Tipo '!$B$17,IF(D107=17,'Tipo '!$B$18,IF(D107=18,'Tipo '!$B$19,IF(D107=19,'Tipo '!$B$20,IF(D107=20,'Tipo '!$B$21,"No ha seleccionado un tipo de contrato válido"))))))))))))))))))))</f>
        <v>CONTRATOS DE PRESTACIÓN DE SERVICIOS PROFESIONALES Y DE APOYO A LA GESTIÓN</v>
      </c>
      <c r="F107" s="112" t="s">
        <v>107</v>
      </c>
      <c r="G107" s="63" t="s">
        <v>116</v>
      </c>
      <c r="H107" s="64" t="s">
        <v>511</v>
      </c>
      <c r="I107" s="83" t="s">
        <v>163</v>
      </c>
      <c r="J107" s="84">
        <v>45</v>
      </c>
      <c r="K107" s="65" t="str">
        <f>IF(J107=1,'Equivalencia BH-BMPT'!$D$2,IF(J107=2,'Equivalencia BH-BMPT'!$D$3,IF(J107=3,'Equivalencia BH-BMPT'!$D$4,IF(J107=4,'Equivalencia BH-BMPT'!$D$5,IF(J107=5,'Equivalencia BH-BMPT'!$D$6,IF(J107=6,'Equivalencia BH-BMPT'!$D$7,IF(J107=7,'Equivalencia BH-BMPT'!$D$8,IF(J107=8,'Equivalencia BH-BMPT'!$D$9,IF(J107=9,'Equivalencia BH-BMPT'!$D$10,IF(J107=10,'Equivalencia BH-BMPT'!$D$11,IF(J107=11,'Equivalencia BH-BMPT'!$D$12,IF(J107=12,'Equivalencia BH-BMPT'!$D$13,IF(J107=13,'Equivalencia BH-BMPT'!$D$14,IF(J107=14,'Equivalencia BH-BMPT'!$D$15,IF(J107=15,'Equivalencia BH-BMPT'!$D$16,IF(J107=16,'Equivalencia BH-BMPT'!$D$17,IF(J107=17,'Equivalencia BH-BMPT'!$D$18,IF(J107=18,'Equivalencia BH-BMPT'!$D$19,IF(J107=19,'Equivalencia BH-BMPT'!$D$20,IF(J107=20,'Equivalencia BH-BMPT'!$D$21,IF(J107=21,'Equivalencia BH-BMPT'!$D$22,IF(J107=22,'Equivalencia BH-BMPT'!$D$23,IF(J107=23,'Equivalencia BH-BMPT'!#REF!,IF(J107=24,'Equivalencia BH-BMPT'!$D$25,IF(J107=25,'Equivalencia BH-BMPT'!$D$26,IF(J107=26,'Equivalencia BH-BMPT'!$D$27,IF(J107=27,'Equivalencia BH-BMPT'!$D$28,IF(J107=28,'Equivalencia BH-BMPT'!$D$29,IF(J107=29,'Equivalencia BH-BMPT'!$D$30,IF(J107=30,'Equivalencia BH-BMPT'!$D$31,IF(J107=31,'Equivalencia BH-BMPT'!$D$32,IF(J107=32,'Equivalencia BH-BMPT'!$D$33,IF(J107=33,'Equivalencia BH-BMPT'!$D$34,IF(J107=34,'Equivalencia BH-BMPT'!$D$35,IF(J107=35,'Equivalencia BH-BMPT'!$D$36,IF(J107=36,'Equivalencia BH-BMPT'!$D$37,IF(J107=37,'Equivalencia BH-BMPT'!$D$38,IF(J107=38,'Equivalencia BH-BMPT'!#REF!,IF(J107=39,'Equivalencia BH-BMPT'!$D$40,IF(J107=40,'Equivalencia BH-BMPT'!$D$41,IF(J107=41,'Equivalencia BH-BMPT'!$D$42,IF(J107=42,'Equivalencia BH-BMPT'!$D$43,IF(J107=43,'Equivalencia BH-BMPT'!$D$44,IF(J107=44,'Equivalencia BH-BMPT'!$D$45,IF(J107=45,'Equivalencia BH-BMPT'!$D$46,"No ha seleccionado un número de programa")))))))))))))))))))))))))))))))))))))))))))))</f>
        <v>Gobernanza e influencia local, regional e internacional</v>
      </c>
      <c r="L107" s="79" t="s">
        <v>642</v>
      </c>
      <c r="M107" s="113">
        <v>1032450825</v>
      </c>
      <c r="N107" s="97" t="s">
        <v>743</v>
      </c>
      <c r="O107" s="110">
        <v>25200000</v>
      </c>
      <c r="P107" s="66"/>
      <c r="Q107" s="67"/>
      <c r="R107" s="110">
        <v>1</v>
      </c>
      <c r="S107" s="100">
        <v>7559993</v>
      </c>
      <c r="T107" s="100">
        <f t="shared" si="5"/>
        <v>32759993</v>
      </c>
      <c r="U107" s="100">
        <v>29306661</v>
      </c>
      <c r="V107" s="106">
        <v>43126</v>
      </c>
      <c r="W107" s="105">
        <v>43126</v>
      </c>
      <c r="X107" s="105">
        <v>43480</v>
      </c>
      <c r="Y107" s="86">
        <v>270</v>
      </c>
      <c r="Z107" s="86">
        <v>81</v>
      </c>
      <c r="AA107" s="68"/>
      <c r="AB107" s="62"/>
      <c r="AC107" s="62" t="s">
        <v>791</v>
      </c>
      <c r="AD107" s="62"/>
      <c r="AE107" s="62"/>
      <c r="AF107" s="69">
        <f t="shared" si="6"/>
        <v>0.89458691276277136</v>
      </c>
      <c r="AG107" s="27"/>
      <c r="AH107" s="27" t="b">
        <f t="shared" si="7"/>
        <v>0</v>
      </c>
    </row>
    <row r="108" spans="1:34" ht="44.25" customHeight="1" x14ac:dyDescent="0.25">
      <c r="A108" s="86">
        <v>95</v>
      </c>
      <c r="B108" s="86">
        <v>2018</v>
      </c>
      <c r="C108" s="87" t="s">
        <v>349</v>
      </c>
      <c r="D108" s="74">
        <v>5</v>
      </c>
      <c r="E108" s="87" t="str">
        <f>IF(D108=1,'Tipo '!$B$2,IF(D108=2,'Tipo '!$B$3,IF(D108=3,'Tipo '!$B$4,IF(D108=4,'Tipo '!$B$5,IF(D108=5,'Tipo '!$B$6,IF(D108=6,'Tipo '!$B$7,IF(D108=7,'Tipo '!$B$8,IF(D108=8,'Tipo '!$B$9,IF(D108=9,'Tipo '!$B$10,IF(D108=10,'Tipo '!$B$11,IF(D108=11,'Tipo '!$B$12,IF(D108=12,'Tipo '!$B$13,IF(D108=13,'Tipo '!$B$14,IF(D108=14,'Tipo '!$B$15,IF(D108=15,'Tipo '!$B$16,IF(D108=16,'Tipo '!$B$17,IF(D108=17,'Tipo '!$B$18,IF(D108=18,'Tipo '!$B$19,IF(D108=19,'Tipo '!$B$20,IF(D108=20,'Tipo '!$B$21,"No ha seleccionado un tipo de contrato válido"))))))))))))))))))))</f>
        <v>CONTRATOS DE PRESTACIÓN DE SERVICIOS PROFESIONALES Y DE APOYO A LA GESTIÓN</v>
      </c>
      <c r="F108" s="112" t="s">
        <v>107</v>
      </c>
      <c r="G108" s="63" t="s">
        <v>116</v>
      </c>
      <c r="H108" s="64" t="s">
        <v>511</v>
      </c>
      <c r="I108" s="83" t="s">
        <v>163</v>
      </c>
      <c r="J108" s="84">
        <v>45</v>
      </c>
      <c r="K108" s="65" t="str">
        <f>IF(J108=1,'Equivalencia BH-BMPT'!$D$2,IF(J108=2,'Equivalencia BH-BMPT'!$D$3,IF(J108=3,'Equivalencia BH-BMPT'!$D$4,IF(J108=4,'Equivalencia BH-BMPT'!$D$5,IF(J108=5,'Equivalencia BH-BMPT'!$D$6,IF(J108=6,'Equivalencia BH-BMPT'!$D$7,IF(J108=7,'Equivalencia BH-BMPT'!$D$8,IF(J108=8,'Equivalencia BH-BMPT'!$D$9,IF(J108=9,'Equivalencia BH-BMPT'!$D$10,IF(J108=10,'Equivalencia BH-BMPT'!$D$11,IF(J108=11,'Equivalencia BH-BMPT'!$D$12,IF(J108=12,'Equivalencia BH-BMPT'!$D$13,IF(J108=13,'Equivalencia BH-BMPT'!$D$14,IF(J108=14,'Equivalencia BH-BMPT'!$D$15,IF(J108=15,'Equivalencia BH-BMPT'!$D$16,IF(J108=16,'Equivalencia BH-BMPT'!$D$17,IF(J108=17,'Equivalencia BH-BMPT'!$D$18,IF(J108=18,'Equivalencia BH-BMPT'!$D$19,IF(J108=19,'Equivalencia BH-BMPT'!$D$20,IF(J108=20,'Equivalencia BH-BMPT'!$D$21,IF(J108=21,'Equivalencia BH-BMPT'!$D$22,IF(J108=22,'Equivalencia BH-BMPT'!$D$23,IF(J108=23,'Equivalencia BH-BMPT'!#REF!,IF(J108=24,'Equivalencia BH-BMPT'!$D$25,IF(J108=25,'Equivalencia BH-BMPT'!$D$26,IF(J108=26,'Equivalencia BH-BMPT'!$D$27,IF(J108=27,'Equivalencia BH-BMPT'!$D$28,IF(J108=28,'Equivalencia BH-BMPT'!$D$29,IF(J108=29,'Equivalencia BH-BMPT'!$D$30,IF(J108=30,'Equivalencia BH-BMPT'!$D$31,IF(J108=31,'Equivalencia BH-BMPT'!$D$32,IF(J108=32,'Equivalencia BH-BMPT'!$D$33,IF(J108=33,'Equivalencia BH-BMPT'!$D$34,IF(J108=34,'Equivalencia BH-BMPT'!$D$35,IF(J108=35,'Equivalencia BH-BMPT'!$D$36,IF(J108=36,'Equivalencia BH-BMPT'!$D$37,IF(J108=37,'Equivalencia BH-BMPT'!$D$38,IF(J108=38,'Equivalencia BH-BMPT'!#REF!,IF(J108=39,'Equivalencia BH-BMPT'!$D$40,IF(J108=40,'Equivalencia BH-BMPT'!$D$41,IF(J108=41,'Equivalencia BH-BMPT'!$D$42,IF(J108=42,'Equivalencia BH-BMPT'!$D$43,IF(J108=43,'Equivalencia BH-BMPT'!$D$44,IF(J108=44,'Equivalencia BH-BMPT'!$D$45,IF(J108=45,'Equivalencia BH-BMPT'!$D$46,"No ha seleccionado un número de programa")))))))))))))))))))))))))))))))))))))))))))))</f>
        <v>Gobernanza e influencia local, regional e internacional</v>
      </c>
      <c r="L108" s="79" t="s">
        <v>642</v>
      </c>
      <c r="M108" s="113">
        <v>80726081</v>
      </c>
      <c r="N108" s="97" t="s">
        <v>744</v>
      </c>
      <c r="O108" s="110">
        <v>25200000</v>
      </c>
      <c r="P108" s="66"/>
      <c r="Q108" s="67"/>
      <c r="R108" s="110">
        <v>1</v>
      </c>
      <c r="S108" s="100">
        <v>7279994</v>
      </c>
      <c r="T108" s="100">
        <f t="shared" si="5"/>
        <v>32479994</v>
      </c>
      <c r="U108" s="100">
        <v>29026666</v>
      </c>
      <c r="V108" s="106">
        <v>43126</v>
      </c>
      <c r="W108" s="105">
        <v>43126</v>
      </c>
      <c r="X108" s="105">
        <v>43478</v>
      </c>
      <c r="Y108" s="86">
        <v>270</v>
      </c>
      <c r="Z108" s="86">
        <v>78</v>
      </c>
      <c r="AA108" s="68"/>
      <c r="AB108" s="62"/>
      <c r="AC108" s="62" t="s">
        <v>791</v>
      </c>
      <c r="AD108" s="62"/>
      <c r="AE108" s="62"/>
      <c r="AF108" s="69">
        <f t="shared" si="6"/>
        <v>0.89367830548244565</v>
      </c>
      <c r="AG108" s="27"/>
      <c r="AH108" s="27" t="b">
        <f t="shared" si="7"/>
        <v>0</v>
      </c>
    </row>
    <row r="109" spans="1:34" ht="44.25" customHeight="1" x14ac:dyDescent="0.25">
      <c r="A109" s="86">
        <v>96</v>
      </c>
      <c r="B109" s="86">
        <v>2018</v>
      </c>
      <c r="C109" s="87" t="s">
        <v>350</v>
      </c>
      <c r="D109" s="74">
        <v>5</v>
      </c>
      <c r="E109" s="87" t="str">
        <f>IF(D109=1,'Tipo '!$B$2,IF(D109=2,'Tipo '!$B$3,IF(D109=3,'Tipo '!$B$4,IF(D109=4,'Tipo '!$B$5,IF(D109=5,'Tipo '!$B$6,IF(D109=6,'Tipo '!$B$7,IF(D109=7,'Tipo '!$B$8,IF(D109=8,'Tipo '!$B$9,IF(D109=9,'Tipo '!$B$10,IF(D109=10,'Tipo '!$B$11,IF(D109=11,'Tipo '!$B$12,IF(D109=12,'Tipo '!$B$13,IF(D109=13,'Tipo '!$B$14,IF(D109=14,'Tipo '!$B$15,IF(D109=15,'Tipo '!$B$16,IF(D109=16,'Tipo '!$B$17,IF(D109=17,'Tipo '!$B$18,IF(D109=18,'Tipo '!$B$19,IF(D109=19,'Tipo '!$B$20,IF(D109=20,'Tipo '!$B$21,"No ha seleccionado un tipo de contrato válido"))))))))))))))))))))</f>
        <v>CONTRATOS DE PRESTACIÓN DE SERVICIOS PROFESIONALES Y DE APOYO A LA GESTIÓN</v>
      </c>
      <c r="F109" s="112" t="s">
        <v>107</v>
      </c>
      <c r="G109" s="63" t="s">
        <v>116</v>
      </c>
      <c r="H109" s="64" t="s">
        <v>512</v>
      </c>
      <c r="I109" s="83" t="s">
        <v>163</v>
      </c>
      <c r="J109" s="84">
        <v>45</v>
      </c>
      <c r="K109" s="65" t="str">
        <f>IF(J109=1,'Equivalencia BH-BMPT'!$D$2,IF(J109=2,'Equivalencia BH-BMPT'!$D$3,IF(J109=3,'Equivalencia BH-BMPT'!$D$4,IF(J109=4,'Equivalencia BH-BMPT'!$D$5,IF(J109=5,'Equivalencia BH-BMPT'!$D$6,IF(J109=6,'Equivalencia BH-BMPT'!$D$7,IF(J109=7,'Equivalencia BH-BMPT'!$D$8,IF(J109=8,'Equivalencia BH-BMPT'!$D$9,IF(J109=9,'Equivalencia BH-BMPT'!$D$10,IF(J109=10,'Equivalencia BH-BMPT'!$D$11,IF(J109=11,'Equivalencia BH-BMPT'!$D$12,IF(J109=12,'Equivalencia BH-BMPT'!$D$13,IF(J109=13,'Equivalencia BH-BMPT'!$D$14,IF(J109=14,'Equivalencia BH-BMPT'!$D$15,IF(J109=15,'Equivalencia BH-BMPT'!$D$16,IF(J109=16,'Equivalencia BH-BMPT'!$D$17,IF(J109=17,'Equivalencia BH-BMPT'!$D$18,IF(J109=18,'Equivalencia BH-BMPT'!$D$19,IF(J109=19,'Equivalencia BH-BMPT'!$D$20,IF(J109=20,'Equivalencia BH-BMPT'!$D$21,IF(J109=21,'Equivalencia BH-BMPT'!$D$22,IF(J109=22,'Equivalencia BH-BMPT'!$D$23,IF(J109=23,'Equivalencia BH-BMPT'!#REF!,IF(J109=24,'Equivalencia BH-BMPT'!$D$25,IF(J109=25,'Equivalencia BH-BMPT'!$D$26,IF(J109=26,'Equivalencia BH-BMPT'!$D$27,IF(J109=27,'Equivalencia BH-BMPT'!$D$28,IF(J109=28,'Equivalencia BH-BMPT'!$D$29,IF(J109=29,'Equivalencia BH-BMPT'!$D$30,IF(J109=30,'Equivalencia BH-BMPT'!$D$31,IF(J109=31,'Equivalencia BH-BMPT'!$D$32,IF(J109=32,'Equivalencia BH-BMPT'!$D$33,IF(J109=33,'Equivalencia BH-BMPT'!$D$34,IF(J109=34,'Equivalencia BH-BMPT'!$D$35,IF(J109=35,'Equivalencia BH-BMPT'!$D$36,IF(J109=36,'Equivalencia BH-BMPT'!$D$37,IF(J109=37,'Equivalencia BH-BMPT'!$D$38,IF(J109=38,'Equivalencia BH-BMPT'!#REF!,IF(J109=39,'Equivalencia BH-BMPT'!$D$40,IF(J109=40,'Equivalencia BH-BMPT'!$D$41,IF(J109=41,'Equivalencia BH-BMPT'!$D$42,IF(J109=42,'Equivalencia BH-BMPT'!$D$43,IF(J109=43,'Equivalencia BH-BMPT'!$D$44,IF(J109=44,'Equivalencia BH-BMPT'!$D$45,IF(J109=45,'Equivalencia BH-BMPT'!$D$46,"No ha seleccionado un número de programa")))))))))))))))))))))))))))))))))))))))))))))</f>
        <v>Gobernanza e influencia local, regional e internacional</v>
      </c>
      <c r="L109" s="79" t="s">
        <v>642</v>
      </c>
      <c r="M109" s="113">
        <v>53165832</v>
      </c>
      <c r="N109" s="97" t="s">
        <v>745</v>
      </c>
      <c r="O109" s="110">
        <v>45000000</v>
      </c>
      <c r="P109" s="66"/>
      <c r="Q109" s="67"/>
      <c r="R109" s="110"/>
      <c r="S109" s="100">
        <v>10500001</v>
      </c>
      <c r="T109" s="100">
        <f t="shared" si="5"/>
        <v>55500001</v>
      </c>
      <c r="U109" s="100">
        <v>41833333</v>
      </c>
      <c r="V109" s="106">
        <v>43126</v>
      </c>
      <c r="W109" s="105">
        <v>43126</v>
      </c>
      <c r="X109" s="105">
        <v>43461</v>
      </c>
      <c r="Y109" s="86">
        <v>270</v>
      </c>
      <c r="Z109" s="86">
        <v>63</v>
      </c>
      <c r="AA109" s="68"/>
      <c r="AB109" s="62"/>
      <c r="AC109" s="62" t="s">
        <v>791</v>
      </c>
      <c r="AD109" s="62"/>
      <c r="AE109" s="62"/>
      <c r="AF109" s="69">
        <f t="shared" si="6"/>
        <v>0.75375373416659941</v>
      </c>
      <c r="AG109" s="27"/>
      <c r="AH109" s="27" t="b">
        <f t="shared" si="7"/>
        <v>0</v>
      </c>
    </row>
    <row r="110" spans="1:34" ht="44.25" customHeight="1" x14ac:dyDescent="0.25">
      <c r="A110" s="86">
        <v>97</v>
      </c>
      <c r="B110" s="86">
        <v>2018</v>
      </c>
      <c r="C110" s="87" t="s">
        <v>351</v>
      </c>
      <c r="D110" s="74">
        <v>5</v>
      </c>
      <c r="E110" s="87" t="str">
        <f>IF(D110=1,'Tipo '!$B$2,IF(D110=2,'Tipo '!$B$3,IF(D110=3,'Tipo '!$B$4,IF(D110=4,'Tipo '!$B$5,IF(D110=5,'Tipo '!$B$6,IF(D110=6,'Tipo '!$B$7,IF(D110=7,'Tipo '!$B$8,IF(D110=8,'Tipo '!$B$9,IF(D110=9,'Tipo '!$B$10,IF(D110=10,'Tipo '!$B$11,IF(D110=11,'Tipo '!$B$12,IF(D110=12,'Tipo '!$B$13,IF(D110=13,'Tipo '!$B$14,IF(D110=14,'Tipo '!$B$15,IF(D110=15,'Tipo '!$B$16,IF(D110=16,'Tipo '!$B$17,IF(D110=17,'Tipo '!$B$18,IF(D110=18,'Tipo '!$B$19,IF(D110=19,'Tipo '!$B$20,IF(D110=20,'Tipo '!$B$21,"No ha seleccionado un tipo de contrato válido"))))))))))))))))))))</f>
        <v>CONTRATOS DE PRESTACIÓN DE SERVICIOS PROFESIONALES Y DE APOYO A LA GESTIÓN</v>
      </c>
      <c r="F110" s="112" t="s">
        <v>107</v>
      </c>
      <c r="G110" s="63" t="s">
        <v>116</v>
      </c>
      <c r="H110" s="64" t="s">
        <v>513</v>
      </c>
      <c r="I110" s="83" t="s">
        <v>163</v>
      </c>
      <c r="J110" s="84">
        <v>45</v>
      </c>
      <c r="K110" s="65" t="str">
        <f>IF(J110=1,'Equivalencia BH-BMPT'!$D$2,IF(J110=2,'Equivalencia BH-BMPT'!$D$3,IF(J110=3,'Equivalencia BH-BMPT'!$D$4,IF(J110=4,'Equivalencia BH-BMPT'!$D$5,IF(J110=5,'Equivalencia BH-BMPT'!$D$6,IF(J110=6,'Equivalencia BH-BMPT'!$D$7,IF(J110=7,'Equivalencia BH-BMPT'!$D$8,IF(J110=8,'Equivalencia BH-BMPT'!$D$9,IF(J110=9,'Equivalencia BH-BMPT'!$D$10,IF(J110=10,'Equivalencia BH-BMPT'!$D$11,IF(J110=11,'Equivalencia BH-BMPT'!$D$12,IF(J110=12,'Equivalencia BH-BMPT'!$D$13,IF(J110=13,'Equivalencia BH-BMPT'!$D$14,IF(J110=14,'Equivalencia BH-BMPT'!$D$15,IF(J110=15,'Equivalencia BH-BMPT'!$D$16,IF(J110=16,'Equivalencia BH-BMPT'!$D$17,IF(J110=17,'Equivalencia BH-BMPT'!$D$18,IF(J110=18,'Equivalencia BH-BMPT'!$D$19,IF(J110=19,'Equivalencia BH-BMPT'!$D$20,IF(J110=20,'Equivalencia BH-BMPT'!$D$21,IF(J110=21,'Equivalencia BH-BMPT'!$D$22,IF(J110=22,'Equivalencia BH-BMPT'!$D$23,IF(J110=23,'Equivalencia BH-BMPT'!#REF!,IF(J110=24,'Equivalencia BH-BMPT'!$D$25,IF(J110=25,'Equivalencia BH-BMPT'!$D$26,IF(J110=26,'Equivalencia BH-BMPT'!$D$27,IF(J110=27,'Equivalencia BH-BMPT'!$D$28,IF(J110=28,'Equivalencia BH-BMPT'!$D$29,IF(J110=29,'Equivalencia BH-BMPT'!$D$30,IF(J110=30,'Equivalencia BH-BMPT'!$D$31,IF(J110=31,'Equivalencia BH-BMPT'!$D$32,IF(J110=32,'Equivalencia BH-BMPT'!$D$33,IF(J110=33,'Equivalencia BH-BMPT'!$D$34,IF(J110=34,'Equivalencia BH-BMPT'!$D$35,IF(J110=35,'Equivalencia BH-BMPT'!$D$36,IF(J110=36,'Equivalencia BH-BMPT'!$D$37,IF(J110=37,'Equivalencia BH-BMPT'!$D$38,IF(J110=38,'Equivalencia BH-BMPT'!#REF!,IF(J110=39,'Equivalencia BH-BMPT'!$D$40,IF(J110=40,'Equivalencia BH-BMPT'!$D$41,IF(J110=41,'Equivalencia BH-BMPT'!$D$42,IF(J110=42,'Equivalencia BH-BMPT'!$D$43,IF(J110=43,'Equivalencia BH-BMPT'!$D$44,IF(J110=44,'Equivalencia BH-BMPT'!$D$45,IF(J110=45,'Equivalencia BH-BMPT'!$D$46,"No ha seleccionado un número de programa")))))))))))))))))))))))))))))))))))))))))))))</f>
        <v>Gobernanza e influencia local, regional e internacional</v>
      </c>
      <c r="L110" s="79" t="s">
        <v>642</v>
      </c>
      <c r="M110" s="113">
        <v>37728161</v>
      </c>
      <c r="N110" s="97" t="s">
        <v>746</v>
      </c>
      <c r="O110" s="110">
        <v>52200000</v>
      </c>
      <c r="P110" s="66"/>
      <c r="Q110" s="67"/>
      <c r="R110" s="110">
        <v>2</v>
      </c>
      <c r="S110" s="100">
        <v>24359992</v>
      </c>
      <c r="T110" s="100">
        <f t="shared" ref="T110:T141" si="8">+O110+Q110+S110</f>
        <v>76559992</v>
      </c>
      <c r="U110" s="100">
        <v>60706667</v>
      </c>
      <c r="V110" s="105">
        <v>43125</v>
      </c>
      <c r="W110" s="105">
        <v>43126</v>
      </c>
      <c r="X110" s="105">
        <v>43524</v>
      </c>
      <c r="Y110" s="86">
        <v>270</v>
      </c>
      <c r="Z110" s="86">
        <v>126</v>
      </c>
      <c r="AA110" s="68"/>
      <c r="AB110" s="62"/>
      <c r="AC110" s="62" t="s">
        <v>791</v>
      </c>
      <c r="AD110" s="62"/>
      <c r="AE110" s="62"/>
      <c r="AF110" s="69">
        <f t="shared" si="6"/>
        <v>0.79292938013891123</v>
      </c>
      <c r="AG110" s="27"/>
      <c r="AH110" s="27" t="b">
        <f t="shared" si="7"/>
        <v>0</v>
      </c>
    </row>
    <row r="111" spans="1:34" ht="44.25" customHeight="1" x14ac:dyDescent="0.25">
      <c r="A111" s="86">
        <v>98</v>
      </c>
      <c r="B111" s="86">
        <v>2018</v>
      </c>
      <c r="C111" s="87" t="s">
        <v>303</v>
      </c>
      <c r="D111" s="74">
        <v>5</v>
      </c>
      <c r="E111" s="87" t="str">
        <f>IF(D111=1,'Tipo '!$B$2,IF(D111=2,'Tipo '!$B$3,IF(D111=3,'Tipo '!$B$4,IF(D111=4,'Tipo '!$B$5,IF(D111=5,'Tipo '!$B$6,IF(D111=6,'Tipo '!$B$7,IF(D111=7,'Tipo '!$B$8,IF(D111=8,'Tipo '!$B$9,IF(D111=9,'Tipo '!$B$10,IF(D111=10,'Tipo '!$B$11,IF(D111=11,'Tipo '!$B$12,IF(D111=12,'Tipo '!$B$13,IF(D111=13,'Tipo '!$B$14,IF(D111=14,'Tipo '!$B$15,IF(D111=15,'Tipo '!$B$16,IF(D111=16,'Tipo '!$B$17,IF(D111=17,'Tipo '!$B$18,IF(D111=18,'Tipo '!$B$19,IF(D111=19,'Tipo '!$B$20,IF(D111=20,'Tipo '!$B$21,"No ha seleccionado un tipo de contrato válido"))))))))))))))))))))</f>
        <v>CONTRATOS DE PRESTACIÓN DE SERVICIOS PROFESIONALES Y DE APOYO A LA GESTIÓN</v>
      </c>
      <c r="F111" s="112" t="s">
        <v>107</v>
      </c>
      <c r="G111" s="63" t="s">
        <v>116</v>
      </c>
      <c r="H111" s="64" t="s">
        <v>509</v>
      </c>
      <c r="I111" s="83" t="s">
        <v>163</v>
      </c>
      <c r="J111" s="84">
        <v>45</v>
      </c>
      <c r="K111" s="65" t="str">
        <f>IF(J111=1,'Equivalencia BH-BMPT'!$D$2,IF(J111=2,'Equivalencia BH-BMPT'!$D$3,IF(J111=3,'Equivalencia BH-BMPT'!$D$4,IF(J111=4,'Equivalencia BH-BMPT'!$D$5,IF(J111=5,'Equivalencia BH-BMPT'!$D$6,IF(J111=6,'Equivalencia BH-BMPT'!$D$7,IF(J111=7,'Equivalencia BH-BMPT'!$D$8,IF(J111=8,'Equivalencia BH-BMPT'!$D$9,IF(J111=9,'Equivalencia BH-BMPT'!$D$10,IF(J111=10,'Equivalencia BH-BMPT'!$D$11,IF(J111=11,'Equivalencia BH-BMPT'!$D$12,IF(J111=12,'Equivalencia BH-BMPT'!$D$13,IF(J111=13,'Equivalencia BH-BMPT'!$D$14,IF(J111=14,'Equivalencia BH-BMPT'!$D$15,IF(J111=15,'Equivalencia BH-BMPT'!$D$16,IF(J111=16,'Equivalencia BH-BMPT'!$D$17,IF(J111=17,'Equivalencia BH-BMPT'!$D$18,IF(J111=18,'Equivalencia BH-BMPT'!$D$19,IF(J111=19,'Equivalencia BH-BMPT'!$D$20,IF(J111=20,'Equivalencia BH-BMPT'!$D$21,IF(J111=21,'Equivalencia BH-BMPT'!$D$22,IF(J111=22,'Equivalencia BH-BMPT'!$D$23,IF(J111=23,'Equivalencia BH-BMPT'!#REF!,IF(J111=24,'Equivalencia BH-BMPT'!$D$25,IF(J111=25,'Equivalencia BH-BMPT'!$D$26,IF(J111=26,'Equivalencia BH-BMPT'!$D$27,IF(J111=27,'Equivalencia BH-BMPT'!$D$28,IF(J111=28,'Equivalencia BH-BMPT'!$D$29,IF(J111=29,'Equivalencia BH-BMPT'!$D$30,IF(J111=30,'Equivalencia BH-BMPT'!$D$31,IF(J111=31,'Equivalencia BH-BMPT'!$D$32,IF(J111=32,'Equivalencia BH-BMPT'!$D$33,IF(J111=33,'Equivalencia BH-BMPT'!$D$34,IF(J111=34,'Equivalencia BH-BMPT'!$D$35,IF(J111=35,'Equivalencia BH-BMPT'!$D$36,IF(J111=36,'Equivalencia BH-BMPT'!$D$37,IF(J111=37,'Equivalencia BH-BMPT'!$D$38,IF(J111=38,'Equivalencia BH-BMPT'!#REF!,IF(J111=39,'Equivalencia BH-BMPT'!$D$40,IF(J111=40,'Equivalencia BH-BMPT'!$D$41,IF(J111=41,'Equivalencia BH-BMPT'!$D$42,IF(J111=42,'Equivalencia BH-BMPT'!$D$43,IF(J111=43,'Equivalencia BH-BMPT'!$D$44,IF(J111=44,'Equivalencia BH-BMPT'!$D$45,IF(J111=45,'Equivalencia BH-BMPT'!$D$46,"No ha seleccionado un número de programa")))))))))))))))))))))))))))))))))))))))))))))</f>
        <v>Gobernanza e influencia local, regional e internacional</v>
      </c>
      <c r="L111" s="79" t="s">
        <v>642</v>
      </c>
      <c r="M111" s="113">
        <v>79627358</v>
      </c>
      <c r="N111" s="97" t="s">
        <v>747</v>
      </c>
      <c r="O111" s="110">
        <v>35700000</v>
      </c>
      <c r="P111" s="66"/>
      <c r="Q111" s="67"/>
      <c r="R111" s="110">
        <v>1</v>
      </c>
      <c r="S111" s="100">
        <v>17850000</v>
      </c>
      <c r="T111" s="100">
        <f t="shared" si="8"/>
        <v>53550000</v>
      </c>
      <c r="U111" s="100">
        <v>53380000</v>
      </c>
      <c r="V111" s="105">
        <v>43125</v>
      </c>
      <c r="W111" s="105">
        <v>43126</v>
      </c>
      <c r="X111" s="105">
        <v>43445</v>
      </c>
      <c r="Y111" s="86">
        <v>210</v>
      </c>
      <c r="Z111" s="86">
        <v>108</v>
      </c>
      <c r="AA111" s="68"/>
      <c r="AB111" s="62"/>
      <c r="AC111" s="62" t="s">
        <v>791</v>
      </c>
      <c r="AD111" s="62"/>
      <c r="AE111" s="62"/>
      <c r="AF111" s="69">
        <f t="shared" si="6"/>
        <v>0.99682539682539684</v>
      </c>
      <c r="AG111" s="27"/>
      <c r="AH111" s="27" t="b">
        <f t="shared" si="7"/>
        <v>0</v>
      </c>
    </row>
    <row r="112" spans="1:34" ht="44.25" customHeight="1" x14ac:dyDescent="0.25">
      <c r="A112" s="86">
        <v>99</v>
      </c>
      <c r="B112" s="86">
        <v>2018</v>
      </c>
      <c r="C112" s="87" t="s">
        <v>303</v>
      </c>
      <c r="D112" s="74">
        <v>5</v>
      </c>
      <c r="E112" s="87" t="str">
        <f>IF(D112=1,'Tipo '!$B$2,IF(D112=2,'Tipo '!$B$3,IF(D112=3,'Tipo '!$B$4,IF(D112=4,'Tipo '!$B$5,IF(D112=5,'Tipo '!$B$6,IF(D112=6,'Tipo '!$B$7,IF(D112=7,'Tipo '!$B$8,IF(D112=8,'Tipo '!$B$9,IF(D112=9,'Tipo '!$B$10,IF(D112=10,'Tipo '!$B$11,IF(D112=11,'Tipo '!$B$12,IF(D112=12,'Tipo '!$B$13,IF(D112=13,'Tipo '!$B$14,IF(D112=14,'Tipo '!$B$15,IF(D112=15,'Tipo '!$B$16,IF(D112=16,'Tipo '!$B$17,IF(D112=17,'Tipo '!$B$18,IF(D112=18,'Tipo '!$B$19,IF(D112=19,'Tipo '!$B$20,IF(D112=20,'Tipo '!$B$21,"No ha seleccionado un tipo de contrato válido"))))))))))))))))))))</f>
        <v>CONTRATOS DE PRESTACIÓN DE SERVICIOS PROFESIONALES Y DE APOYO A LA GESTIÓN</v>
      </c>
      <c r="F112" s="112" t="s">
        <v>107</v>
      </c>
      <c r="G112" s="63" t="s">
        <v>116</v>
      </c>
      <c r="H112" s="64" t="s">
        <v>509</v>
      </c>
      <c r="I112" s="83" t="s">
        <v>163</v>
      </c>
      <c r="J112" s="84">
        <v>45</v>
      </c>
      <c r="K112" s="65" t="str">
        <f>IF(J112=1,'Equivalencia BH-BMPT'!$D$2,IF(J112=2,'Equivalencia BH-BMPT'!$D$3,IF(J112=3,'Equivalencia BH-BMPT'!$D$4,IF(J112=4,'Equivalencia BH-BMPT'!$D$5,IF(J112=5,'Equivalencia BH-BMPT'!$D$6,IF(J112=6,'Equivalencia BH-BMPT'!$D$7,IF(J112=7,'Equivalencia BH-BMPT'!$D$8,IF(J112=8,'Equivalencia BH-BMPT'!$D$9,IF(J112=9,'Equivalencia BH-BMPT'!$D$10,IF(J112=10,'Equivalencia BH-BMPT'!$D$11,IF(J112=11,'Equivalencia BH-BMPT'!$D$12,IF(J112=12,'Equivalencia BH-BMPT'!$D$13,IF(J112=13,'Equivalencia BH-BMPT'!$D$14,IF(J112=14,'Equivalencia BH-BMPT'!$D$15,IF(J112=15,'Equivalencia BH-BMPT'!$D$16,IF(J112=16,'Equivalencia BH-BMPT'!$D$17,IF(J112=17,'Equivalencia BH-BMPT'!$D$18,IF(J112=18,'Equivalencia BH-BMPT'!$D$19,IF(J112=19,'Equivalencia BH-BMPT'!$D$20,IF(J112=20,'Equivalencia BH-BMPT'!$D$21,IF(J112=21,'Equivalencia BH-BMPT'!$D$22,IF(J112=22,'Equivalencia BH-BMPT'!$D$23,IF(J112=23,'Equivalencia BH-BMPT'!#REF!,IF(J112=24,'Equivalencia BH-BMPT'!$D$25,IF(J112=25,'Equivalencia BH-BMPT'!$D$26,IF(J112=26,'Equivalencia BH-BMPT'!$D$27,IF(J112=27,'Equivalencia BH-BMPT'!$D$28,IF(J112=28,'Equivalencia BH-BMPT'!$D$29,IF(J112=29,'Equivalencia BH-BMPT'!$D$30,IF(J112=30,'Equivalencia BH-BMPT'!$D$31,IF(J112=31,'Equivalencia BH-BMPT'!$D$32,IF(J112=32,'Equivalencia BH-BMPT'!$D$33,IF(J112=33,'Equivalencia BH-BMPT'!$D$34,IF(J112=34,'Equivalencia BH-BMPT'!$D$35,IF(J112=35,'Equivalencia BH-BMPT'!$D$36,IF(J112=36,'Equivalencia BH-BMPT'!$D$37,IF(J112=37,'Equivalencia BH-BMPT'!$D$38,IF(J112=38,'Equivalencia BH-BMPT'!#REF!,IF(J112=39,'Equivalencia BH-BMPT'!$D$40,IF(J112=40,'Equivalencia BH-BMPT'!$D$41,IF(J112=41,'Equivalencia BH-BMPT'!$D$42,IF(J112=42,'Equivalencia BH-BMPT'!$D$43,IF(J112=43,'Equivalencia BH-BMPT'!$D$44,IF(J112=44,'Equivalencia BH-BMPT'!$D$45,IF(J112=45,'Equivalencia BH-BMPT'!$D$46,"No ha seleccionado un número de programa")))))))))))))))))))))))))))))))))))))))))))))</f>
        <v>Gobernanza e influencia local, regional e internacional</v>
      </c>
      <c r="L112" s="79" t="s">
        <v>642</v>
      </c>
      <c r="M112" s="113">
        <v>3227278</v>
      </c>
      <c r="N112" s="97" t="s">
        <v>748</v>
      </c>
      <c r="O112" s="110">
        <v>35700000</v>
      </c>
      <c r="P112" s="66"/>
      <c r="Q112" s="67"/>
      <c r="R112" s="110"/>
      <c r="S112" s="100">
        <v>0</v>
      </c>
      <c r="T112" s="100">
        <f t="shared" si="8"/>
        <v>35700000</v>
      </c>
      <c r="U112" s="100">
        <v>35700000</v>
      </c>
      <c r="V112" s="105">
        <v>43125</v>
      </c>
      <c r="W112" s="105">
        <v>43126</v>
      </c>
      <c r="X112" s="105">
        <v>43337</v>
      </c>
      <c r="Y112" s="86">
        <v>210</v>
      </c>
      <c r="Z112" s="86">
        <v>0</v>
      </c>
      <c r="AA112" s="68"/>
      <c r="AB112" s="62"/>
      <c r="AC112" s="62"/>
      <c r="AD112" s="62" t="s">
        <v>791</v>
      </c>
      <c r="AE112" s="62"/>
      <c r="AF112" s="69">
        <f t="shared" si="6"/>
        <v>1</v>
      </c>
      <c r="AG112" s="27"/>
      <c r="AH112" s="27" t="b">
        <f t="shared" si="7"/>
        <v>0</v>
      </c>
    </row>
    <row r="113" spans="1:34" ht="44.25" customHeight="1" x14ac:dyDescent="0.25">
      <c r="A113" s="86">
        <v>100</v>
      </c>
      <c r="B113" s="86">
        <v>2018</v>
      </c>
      <c r="C113" s="87" t="s">
        <v>352</v>
      </c>
      <c r="D113" s="74">
        <v>5</v>
      </c>
      <c r="E113" s="87" t="str">
        <f>IF(D113=1,'Tipo '!$B$2,IF(D113=2,'Tipo '!$B$3,IF(D113=3,'Tipo '!$B$4,IF(D113=4,'Tipo '!$B$5,IF(D113=5,'Tipo '!$B$6,IF(D113=6,'Tipo '!$B$7,IF(D113=7,'Tipo '!$B$8,IF(D113=8,'Tipo '!$B$9,IF(D113=9,'Tipo '!$B$10,IF(D113=10,'Tipo '!$B$11,IF(D113=11,'Tipo '!$B$12,IF(D113=12,'Tipo '!$B$13,IF(D113=13,'Tipo '!$B$14,IF(D113=14,'Tipo '!$B$15,IF(D113=15,'Tipo '!$B$16,IF(D113=16,'Tipo '!$B$17,IF(D113=17,'Tipo '!$B$18,IF(D113=18,'Tipo '!$B$19,IF(D113=19,'Tipo '!$B$20,IF(D113=20,'Tipo '!$B$21,"No ha seleccionado un tipo de contrato válido"))))))))))))))))))))</f>
        <v>CONTRATOS DE PRESTACIÓN DE SERVICIOS PROFESIONALES Y DE APOYO A LA GESTIÓN</v>
      </c>
      <c r="F113" s="112" t="s">
        <v>107</v>
      </c>
      <c r="G113" s="63" t="s">
        <v>116</v>
      </c>
      <c r="H113" s="64" t="s">
        <v>514</v>
      </c>
      <c r="I113" s="83" t="s">
        <v>163</v>
      </c>
      <c r="J113" s="84">
        <v>45</v>
      </c>
      <c r="K113" s="65" t="str">
        <f>IF(J113=1,'Equivalencia BH-BMPT'!$D$2,IF(J113=2,'Equivalencia BH-BMPT'!$D$3,IF(J113=3,'Equivalencia BH-BMPT'!$D$4,IF(J113=4,'Equivalencia BH-BMPT'!$D$5,IF(J113=5,'Equivalencia BH-BMPT'!$D$6,IF(J113=6,'Equivalencia BH-BMPT'!$D$7,IF(J113=7,'Equivalencia BH-BMPT'!$D$8,IF(J113=8,'Equivalencia BH-BMPT'!$D$9,IF(J113=9,'Equivalencia BH-BMPT'!$D$10,IF(J113=10,'Equivalencia BH-BMPT'!$D$11,IF(J113=11,'Equivalencia BH-BMPT'!$D$12,IF(J113=12,'Equivalencia BH-BMPT'!$D$13,IF(J113=13,'Equivalencia BH-BMPT'!$D$14,IF(J113=14,'Equivalencia BH-BMPT'!$D$15,IF(J113=15,'Equivalencia BH-BMPT'!$D$16,IF(J113=16,'Equivalencia BH-BMPT'!$D$17,IF(J113=17,'Equivalencia BH-BMPT'!$D$18,IF(J113=18,'Equivalencia BH-BMPT'!$D$19,IF(J113=19,'Equivalencia BH-BMPT'!$D$20,IF(J113=20,'Equivalencia BH-BMPT'!$D$21,IF(J113=21,'Equivalencia BH-BMPT'!$D$22,IF(J113=22,'Equivalencia BH-BMPT'!$D$23,IF(J113=23,'Equivalencia BH-BMPT'!#REF!,IF(J113=24,'Equivalencia BH-BMPT'!$D$25,IF(J113=25,'Equivalencia BH-BMPT'!$D$26,IF(J113=26,'Equivalencia BH-BMPT'!$D$27,IF(J113=27,'Equivalencia BH-BMPT'!$D$28,IF(J113=28,'Equivalencia BH-BMPT'!$D$29,IF(J113=29,'Equivalencia BH-BMPT'!$D$30,IF(J113=30,'Equivalencia BH-BMPT'!$D$31,IF(J113=31,'Equivalencia BH-BMPT'!$D$32,IF(J113=32,'Equivalencia BH-BMPT'!$D$33,IF(J113=33,'Equivalencia BH-BMPT'!$D$34,IF(J113=34,'Equivalencia BH-BMPT'!$D$35,IF(J113=35,'Equivalencia BH-BMPT'!$D$36,IF(J113=36,'Equivalencia BH-BMPT'!$D$37,IF(J113=37,'Equivalencia BH-BMPT'!$D$38,IF(J113=38,'Equivalencia BH-BMPT'!#REF!,IF(J113=39,'Equivalencia BH-BMPT'!$D$40,IF(J113=40,'Equivalencia BH-BMPT'!$D$41,IF(J113=41,'Equivalencia BH-BMPT'!$D$42,IF(J113=42,'Equivalencia BH-BMPT'!$D$43,IF(J113=43,'Equivalencia BH-BMPT'!$D$44,IF(J113=44,'Equivalencia BH-BMPT'!$D$45,IF(J113=45,'Equivalencia BH-BMPT'!$D$46,"No ha seleccionado un número de programa")))))))))))))))))))))))))))))))))))))))))))))</f>
        <v>Gobernanza e influencia local, regional e internacional</v>
      </c>
      <c r="L113" s="79" t="s">
        <v>642</v>
      </c>
      <c r="M113" s="113">
        <v>1014284302</v>
      </c>
      <c r="N113" s="97" t="s">
        <v>749</v>
      </c>
      <c r="O113" s="110">
        <v>25200000</v>
      </c>
      <c r="P113" s="66"/>
      <c r="Q113" s="67"/>
      <c r="R113" s="110"/>
      <c r="S113" s="100">
        <v>0</v>
      </c>
      <c r="T113" s="100">
        <f t="shared" si="8"/>
        <v>25200000</v>
      </c>
      <c r="U113" s="100">
        <v>25200000</v>
      </c>
      <c r="V113" s="105">
        <v>43126</v>
      </c>
      <c r="W113" s="105">
        <v>43129</v>
      </c>
      <c r="X113" s="105">
        <v>43401</v>
      </c>
      <c r="Y113" s="86">
        <v>270</v>
      </c>
      <c r="Z113" s="86">
        <v>0</v>
      </c>
      <c r="AA113" s="68"/>
      <c r="AB113" s="62"/>
      <c r="AC113" s="62"/>
      <c r="AD113" s="62" t="s">
        <v>791</v>
      </c>
      <c r="AE113" s="62"/>
      <c r="AF113" s="69">
        <f t="shared" si="6"/>
        <v>1</v>
      </c>
      <c r="AG113" s="27"/>
      <c r="AH113" s="27" t="b">
        <f t="shared" si="7"/>
        <v>0</v>
      </c>
    </row>
    <row r="114" spans="1:34" ht="44.25" customHeight="1" x14ac:dyDescent="0.25">
      <c r="A114" s="86">
        <v>101</v>
      </c>
      <c r="B114" s="86">
        <v>2018</v>
      </c>
      <c r="C114" s="87" t="s">
        <v>353</v>
      </c>
      <c r="D114" s="74">
        <v>5</v>
      </c>
      <c r="E114" s="87" t="str">
        <f>IF(D114=1,'Tipo '!$B$2,IF(D114=2,'Tipo '!$B$3,IF(D114=3,'Tipo '!$B$4,IF(D114=4,'Tipo '!$B$5,IF(D114=5,'Tipo '!$B$6,IF(D114=6,'Tipo '!$B$7,IF(D114=7,'Tipo '!$B$8,IF(D114=8,'Tipo '!$B$9,IF(D114=9,'Tipo '!$B$10,IF(D114=10,'Tipo '!$B$11,IF(D114=11,'Tipo '!$B$12,IF(D114=12,'Tipo '!$B$13,IF(D114=13,'Tipo '!$B$14,IF(D114=14,'Tipo '!$B$15,IF(D114=15,'Tipo '!$B$16,IF(D114=16,'Tipo '!$B$17,IF(D114=17,'Tipo '!$B$18,IF(D114=18,'Tipo '!$B$19,IF(D114=19,'Tipo '!$B$20,IF(D114=20,'Tipo '!$B$21,"No ha seleccionado un tipo de contrato válido"))))))))))))))))))))</f>
        <v>CONTRATOS DE PRESTACIÓN DE SERVICIOS PROFESIONALES Y DE APOYO A LA GESTIÓN</v>
      </c>
      <c r="F114" s="112" t="s">
        <v>107</v>
      </c>
      <c r="G114" s="63" t="s">
        <v>116</v>
      </c>
      <c r="H114" s="64" t="s">
        <v>515</v>
      </c>
      <c r="I114" s="83" t="s">
        <v>163</v>
      </c>
      <c r="J114" s="84">
        <v>45</v>
      </c>
      <c r="K114" s="65" t="str">
        <f>IF(J114=1,'Equivalencia BH-BMPT'!$D$2,IF(J114=2,'Equivalencia BH-BMPT'!$D$3,IF(J114=3,'Equivalencia BH-BMPT'!$D$4,IF(J114=4,'Equivalencia BH-BMPT'!$D$5,IF(J114=5,'Equivalencia BH-BMPT'!$D$6,IF(J114=6,'Equivalencia BH-BMPT'!$D$7,IF(J114=7,'Equivalencia BH-BMPT'!$D$8,IF(J114=8,'Equivalencia BH-BMPT'!$D$9,IF(J114=9,'Equivalencia BH-BMPT'!$D$10,IF(J114=10,'Equivalencia BH-BMPT'!$D$11,IF(J114=11,'Equivalencia BH-BMPT'!$D$12,IF(J114=12,'Equivalencia BH-BMPT'!$D$13,IF(J114=13,'Equivalencia BH-BMPT'!$D$14,IF(J114=14,'Equivalencia BH-BMPT'!$D$15,IF(J114=15,'Equivalencia BH-BMPT'!$D$16,IF(J114=16,'Equivalencia BH-BMPT'!$D$17,IF(J114=17,'Equivalencia BH-BMPT'!$D$18,IF(J114=18,'Equivalencia BH-BMPT'!$D$19,IF(J114=19,'Equivalencia BH-BMPT'!$D$20,IF(J114=20,'Equivalencia BH-BMPT'!$D$21,IF(J114=21,'Equivalencia BH-BMPT'!$D$22,IF(J114=22,'Equivalencia BH-BMPT'!$D$23,IF(J114=23,'Equivalencia BH-BMPT'!#REF!,IF(J114=24,'Equivalencia BH-BMPT'!$D$25,IF(J114=25,'Equivalencia BH-BMPT'!$D$26,IF(J114=26,'Equivalencia BH-BMPT'!$D$27,IF(J114=27,'Equivalencia BH-BMPT'!$D$28,IF(J114=28,'Equivalencia BH-BMPT'!$D$29,IF(J114=29,'Equivalencia BH-BMPT'!$D$30,IF(J114=30,'Equivalencia BH-BMPT'!$D$31,IF(J114=31,'Equivalencia BH-BMPT'!$D$32,IF(J114=32,'Equivalencia BH-BMPT'!$D$33,IF(J114=33,'Equivalencia BH-BMPT'!$D$34,IF(J114=34,'Equivalencia BH-BMPT'!$D$35,IF(J114=35,'Equivalencia BH-BMPT'!$D$36,IF(J114=36,'Equivalencia BH-BMPT'!$D$37,IF(J114=37,'Equivalencia BH-BMPT'!$D$38,IF(J114=38,'Equivalencia BH-BMPT'!#REF!,IF(J114=39,'Equivalencia BH-BMPT'!$D$40,IF(J114=40,'Equivalencia BH-BMPT'!$D$41,IF(J114=41,'Equivalencia BH-BMPT'!$D$42,IF(J114=42,'Equivalencia BH-BMPT'!$D$43,IF(J114=43,'Equivalencia BH-BMPT'!$D$44,IF(J114=44,'Equivalencia BH-BMPT'!$D$45,IF(J114=45,'Equivalencia BH-BMPT'!$D$46,"No ha seleccionado un número de programa")))))))))))))))))))))))))))))))))))))))))))))</f>
        <v>Gobernanza e influencia local, regional e internacional</v>
      </c>
      <c r="L114" s="79" t="s">
        <v>642</v>
      </c>
      <c r="M114" s="113">
        <v>79606650</v>
      </c>
      <c r="N114" s="97" t="s">
        <v>750</v>
      </c>
      <c r="O114" s="110">
        <v>44550000</v>
      </c>
      <c r="P114" s="66"/>
      <c r="Q114" s="67"/>
      <c r="R114" s="110">
        <v>1</v>
      </c>
      <c r="S114" s="100">
        <v>10065000</v>
      </c>
      <c r="T114" s="100">
        <f t="shared" si="8"/>
        <v>54615000</v>
      </c>
      <c r="U114" s="100">
        <v>51810000</v>
      </c>
      <c r="V114" s="105">
        <v>43126</v>
      </c>
      <c r="W114" s="105">
        <v>43131</v>
      </c>
      <c r="X114" s="105">
        <v>43464</v>
      </c>
      <c r="Y114" s="86">
        <v>270</v>
      </c>
      <c r="Z114" s="86">
        <v>61</v>
      </c>
      <c r="AA114" s="68"/>
      <c r="AB114" s="62"/>
      <c r="AC114" s="62" t="s">
        <v>791</v>
      </c>
      <c r="AD114" s="62"/>
      <c r="AE114" s="62"/>
      <c r="AF114" s="69">
        <f t="shared" si="6"/>
        <v>0.94864048338368578</v>
      </c>
      <c r="AG114" s="27"/>
      <c r="AH114" s="27" t="b">
        <f t="shared" si="7"/>
        <v>0</v>
      </c>
    </row>
    <row r="115" spans="1:34" ht="44.25" customHeight="1" x14ac:dyDescent="0.25">
      <c r="A115" s="86">
        <v>102</v>
      </c>
      <c r="B115" s="86">
        <v>2018</v>
      </c>
      <c r="C115" s="87" t="s">
        <v>295</v>
      </c>
      <c r="D115" s="74">
        <v>5</v>
      </c>
      <c r="E115" s="87" t="str">
        <f>IF(D115=1,'Tipo '!$B$2,IF(D115=2,'Tipo '!$B$3,IF(D115=3,'Tipo '!$B$4,IF(D115=4,'Tipo '!$B$5,IF(D115=5,'Tipo '!$B$6,IF(D115=6,'Tipo '!$B$7,IF(D115=7,'Tipo '!$B$8,IF(D115=8,'Tipo '!$B$9,IF(D115=9,'Tipo '!$B$10,IF(D115=10,'Tipo '!$B$11,IF(D115=11,'Tipo '!$B$12,IF(D115=12,'Tipo '!$B$13,IF(D115=13,'Tipo '!$B$14,IF(D115=14,'Tipo '!$B$15,IF(D115=15,'Tipo '!$B$16,IF(D115=16,'Tipo '!$B$17,IF(D115=17,'Tipo '!$B$18,IF(D115=18,'Tipo '!$B$19,IF(D115=19,'Tipo '!$B$20,IF(D115=20,'Tipo '!$B$21,"No ha seleccionado un tipo de contrato válido"))))))))))))))))))))</f>
        <v>CONTRATOS DE PRESTACIÓN DE SERVICIOS PROFESIONALES Y DE APOYO A LA GESTIÓN</v>
      </c>
      <c r="F115" s="112" t="s">
        <v>107</v>
      </c>
      <c r="G115" s="63" t="s">
        <v>116</v>
      </c>
      <c r="H115" s="64" t="s">
        <v>516</v>
      </c>
      <c r="I115" s="83" t="s">
        <v>163</v>
      </c>
      <c r="J115" s="84">
        <v>45</v>
      </c>
      <c r="K115" s="65" t="str">
        <f>IF(J115=1,'Equivalencia BH-BMPT'!$D$2,IF(J115=2,'Equivalencia BH-BMPT'!$D$3,IF(J115=3,'Equivalencia BH-BMPT'!$D$4,IF(J115=4,'Equivalencia BH-BMPT'!$D$5,IF(J115=5,'Equivalencia BH-BMPT'!$D$6,IF(J115=6,'Equivalencia BH-BMPT'!$D$7,IF(J115=7,'Equivalencia BH-BMPT'!$D$8,IF(J115=8,'Equivalencia BH-BMPT'!$D$9,IF(J115=9,'Equivalencia BH-BMPT'!$D$10,IF(J115=10,'Equivalencia BH-BMPT'!$D$11,IF(J115=11,'Equivalencia BH-BMPT'!$D$12,IF(J115=12,'Equivalencia BH-BMPT'!$D$13,IF(J115=13,'Equivalencia BH-BMPT'!$D$14,IF(J115=14,'Equivalencia BH-BMPT'!$D$15,IF(J115=15,'Equivalencia BH-BMPT'!$D$16,IF(J115=16,'Equivalencia BH-BMPT'!$D$17,IF(J115=17,'Equivalencia BH-BMPT'!$D$18,IF(J115=18,'Equivalencia BH-BMPT'!$D$19,IF(J115=19,'Equivalencia BH-BMPT'!$D$20,IF(J115=20,'Equivalencia BH-BMPT'!$D$21,IF(J115=21,'Equivalencia BH-BMPT'!$D$22,IF(J115=22,'Equivalencia BH-BMPT'!$D$23,IF(J115=23,'Equivalencia BH-BMPT'!#REF!,IF(J115=24,'Equivalencia BH-BMPT'!$D$25,IF(J115=25,'Equivalencia BH-BMPT'!$D$26,IF(J115=26,'Equivalencia BH-BMPT'!$D$27,IF(J115=27,'Equivalencia BH-BMPT'!$D$28,IF(J115=28,'Equivalencia BH-BMPT'!$D$29,IF(J115=29,'Equivalencia BH-BMPT'!$D$30,IF(J115=30,'Equivalencia BH-BMPT'!$D$31,IF(J115=31,'Equivalencia BH-BMPT'!$D$32,IF(J115=32,'Equivalencia BH-BMPT'!$D$33,IF(J115=33,'Equivalencia BH-BMPT'!$D$34,IF(J115=34,'Equivalencia BH-BMPT'!$D$35,IF(J115=35,'Equivalencia BH-BMPT'!$D$36,IF(J115=36,'Equivalencia BH-BMPT'!$D$37,IF(J115=37,'Equivalencia BH-BMPT'!$D$38,IF(J115=38,'Equivalencia BH-BMPT'!#REF!,IF(J115=39,'Equivalencia BH-BMPT'!$D$40,IF(J115=40,'Equivalencia BH-BMPT'!$D$41,IF(J115=41,'Equivalencia BH-BMPT'!$D$42,IF(J115=42,'Equivalencia BH-BMPT'!$D$43,IF(J115=43,'Equivalencia BH-BMPT'!$D$44,IF(J115=44,'Equivalencia BH-BMPT'!$D$45,IF(J115=45,'Equivalencia BH-BMPT'!$D$46,"No ha seleccionado un número de programa")))))))))))))))))))))))))))))))))))))))))))))</f>
        <v>Gobernanza e influencia local, regional e internacional</v>
      </c>
      <c r="L115" s="79" t="s">
        <v>642</v>
      </c>
      <c r="M115" s="113">
        <v>91182130</v>
      </c>
      <c r="N115" s="97" t="s">
        <v>751</v>
      </c>
      <c r="O115" s="110">
        <v>44550000</v>
      </c>
      <c r="P115" s="66"/>
      <c r="Q115" s="67"/>
      <c r="R115" s="110">
        <v>2</v>
      </c>
      <c r="S115" s="100">
        <v>18315000</v>
      </c>
      <c r="T115" s="100">
        <f t="shared" si="8"/>
        <v>62865000</v>
      </c>
      <c r="U115" s="100">
        <v>51810000</v>
      </c>
      <c r="V115" s="105">
        <v>43126</v>
      </c>
      <c r="W115" s="105">
        <v>43126</v>
      </c>
      <c r="X115" s="105">
        <v>43509</v>
      </c>
      <c r="Y115" s="86">
        <v>270</v>
      </c>
      <c r="Z115" s="86">
        <v>111</v>
      </c>
      <c r="AA115" s="68"/>
      <c r="AB115" s="62"/>
      <c r="AC115" s="62" t="s">
        <v>791</v>
      </c>
      <c r="AD115" s="62"/>
      <c r="AE115" s="62"/>
      <c r="AF115" s="69">
        <f t="shared" si="6"/>
        <v>0.8241469816272966</v>
      </c>
      <c r="AG115" s="27"/>
      <c r="AH115" s="27" t="b">
        <f t="shared" si="7"/>
        <v>0</v>
      </c>
    </row>
    <row r="116" spans="1:34" ht="44.25" customHeight="1" x14ac:dyDescent="0.25">
      <c r="A116" s="86">
        <v>103</v>
      </c>
      <c r="B116" s="86">
        <v>2018</v>
      </c>
      <c r="C116" s="87" t="s">
        <v>354</v>
      </c>
      <c r="D116" s="74">
        <v>5</v>
      </c>
      <c r="E116" s="87" t="str">
        <f>IF(D116=1,'Tipo '!$B$2,IF(D116=2,'Tipo '!$B$3,IF(D116=3,'Tipo '!$B$4,IF(D116=4,'Tipo '!$B$5,IF(D116=5,'Tipo '!$B$6,IF(D116=6,'Tipo '!$B$7,IF(D116=7,'Tipo '!$B$8,IF(D116=8,'Tipo '!$B$9,IF(D116=9,'Tipo '!$B$10,IF(D116=10,'Tipo '!$B$11,IF(D116=11,'Tipo '!$B$12,IF(D116=12,'Tipo '!$B$13,IF(D116=13,'Tipo '!$B$14,IF(D116=14,'Tipo '!$B$15,IF(D116=15,'Tipo '!$B$16,IF(D116=16,'Tipo '!$B$17,IF(D116=17,'Tipo '!$B$18,IF(D116=18,'Tipo '!$B$19,IF(D116=19,'Tipo '!$B$20,IF(D116=20,'Tipo '!$B$21,"No ha seleccionado un tipo de contrato válido"))))))))))))))))))))</f>
        <v>CONTRATOS DE PRESTACIÓN DE SERVICIOS PROFESIONALES Y DE APOYO A LA GESTIÓN</v>
      </c>
      <c r="F116" s="112" t="s">
        <v>107</v>
      </c>
      <c r="G116" s="63" t="s">
        <v>116</v>
      </c>
      <c r="H116" s="64" t="s">
        <v>517</v>
      </c>
      <c r="I116" s="83" t="s">
        <v>163</v>
      </c>
      <c r="J116" s="84">
        <v>45</v>
      </c>
      <c r="K116" s="65" t="str">
        <f>IF(J116=1,'Equivalencia BH-BMPT'!$D$2,IF(J116=2,'Equivalencia BH-BMPT'!$D$3,IF(J116=3,'Equivalencia BH-BMPT'!$D$4,IF(J116=4,'Equivalencia BH-BMPT'!$D$5,IF(J116=5,'Equivalencia BH-BMPT'!$D$6,IF(J116=6,'Equivalencia BH-BMPT'!$D$7,IF(J116=7,'Equivalencia BH-BMPT'!$D$8,IF(J116=8,'Equivalencia BH-BMPT'!$D$9,IF(J116=9,'Equivalencia BH-BMPT'!$D$10,IF(J116=10,'Equivalencia BH-BMPT'!$D$11,IF(J116=11,'Equivalencia BH-BMPT'!$D$12,IF(J116=12,'Equivalencia BH-BMPT'!$D$13,IF(J116=13,'Equivalencia BH-BMPT'!$D$14,IF(J116=14,'Equivalencia BH-BMPT'!$D$15,IF(J116=15,'Equivalencia BH-BMPT'!$D$16,IF(J116=16,'Equivalencia BH-BMPT'!$D$17,IF(J116=17,'Equivalencia BH-BMPT'!$D$18,IF(J116=18,'Equivalencia BH-BMPT'!$D$19,IF(J116=19,'Equivalencia BH-BMPT'!$D$20,IF(J116=20,'Equivalencia BH-BMPT'!$D$21,IF(J116=21,'Equivalencia BH-BMPT'!$D$22,IF(J116=22,'Equivalencia BH-BMPT'!$D$23,IF(J116=23,'Equivalencia BH-BMPT'!#REF!,IF(J116=24,'Equivalencia BH-BMPT'!$D$25,IF(J116=25,'Equivalencia BH-BMPT'!$D$26,IF(J116=26,'Equivalencia BH-BMPT'!$D$27,IF(J116=27,'Equivalencia BH-BMPT'!$D$28,IF(J116=28,'Equivalencia BH-BMPT'!$D$29,IF(J116=29,'Equivalencia BH-BMPT'!$D$30,IF(J116=30,'Equivalencia BH-BMPT'!$D$31,IF(J116=31,'Equivalencia BH-BMPT'!$D$32,IF(J116=32,'Equivalencia BH-BMPT'!$D$33,IF(J116=33,'Equivalencia BH-BMPT'!$D$34,IF(J116=34,'Equivalencia BH-BMPT'!$D$35,IF(J116=35,'Equivalencia BH-BMPT'!$D$36,IF(J116=36,'Equivalencia BH-BMPT'!$D$37,IF(J116=37,'Equivalencia BH-BMPT'!$D$38,IF(J116=38,'Equivalencia BH-BMPT'!#REF!,IF(J116=39,'Equivalencia BH-BMPT'!$D$40,IF(J116=40,'Equivalencia BH-BMPT'!$D$41,IF(J116=41,'Equivalencia BH-BMPT'!$D$42,IF(J116=42,'Equivalencia BH-BMPT'!$D$43,IF(J116=43,'Equivalencia BH-BMPT'!$D$44,IF(J116=44,'Equivalencia BH-BMPT'!$D$45,IF(J116=45,'Equivalencia BH-BMPT'!$D$46,"No ha seleccionado un número de programa")))))))))))))))))))))))))))))))))))))))))))))</f>
        <v>Gobernanza e influencia local, regional e internacional</v>
      </c>
      <c r="L116" s="79" t="s">
        <v>642</v>
      </c>
      <c r="M116" s="113">
        <v>79577635</v>
      </c>
      <c r="N116" s="97" t="s">
        <v>752</v>
      </c>
      <c r="O116" s="110">
        <v>25200000</v>
      </c>
      <c r="P116" s="66"/>
      <c r="Q116" s="67"/>
      <c r="R116" s="110">
        <v>1</v>
      </c>
      <c r="S116" s="100">
        <v>7279994</v>
      </c>
      <c r="T116" s="100">
        <f t="shared" si="8"/>
        <v>32479994</v>
      </c>
      <c r="U116" s="100">
        <v>25573334</v>
      </c>
      <c r="V116" s="105">
        <v>43126</v>
      </c>
      <c r="W116" s="105">
        <v>43129</v>
      </c>
      <c r="X116" s="105">
        <v>43480</v>
      </c>
      <c r="Y116" s="86">
        <v>270</v>
      </c>
      <c r="Z116" s="86">
        <v>78</v>
      </c>
      <c r="AA116" s="68"/>
      <c r="AB116" s="62"/>
      <c r="AC116" s="62" t="s">
        <v>791</v>
      </c>
      <c r="AD116" s="62"/>
      <c r="AE116" s="62"/>
      <c r="AF116" s="69">
        <f t="shared" si="6"/>
        <v>0.78735648781215906</v>
      </c>
      <c r="AG116" s="27"/>
      <c r="AH116" s="27" t="b">
        <f t="shared" si="7"/>
        <v>0</v>
      </c>
    </row>
    <row r="117" spans="1:34" ht="44.25" customHeight="1" x14ac:dyDescent="0.25">
      <c r="A117" s="86">
        <v>104</v>
      </c>
      <c r="B117" s="86">
        <v>2018</v>
      </c>
      <c r="C117" s="87" t="s">
        <v>355</v>
      </c>
      <c r="D117" s="74">
        <v>5</v>
      </c>
      <c r="E117" s="87" t="str">
        <f>IF(D117=1,'Tipo '!$B$2,IF(D117=2,'Tipo '!$B$3,IF(D117=3,'Tipo '!$B$4,IF(D117=4,'Tipo '!$B$5,IF(D117=5,'Tipo '!$B$6,IF(D117=6,'Tipo '!$B$7,IF(D117=7,'Tipo '!$B$8,IF(D117=8,'Tipo '!$B$9,IF(D117=9,'Tipo '!$B$10,IF(D117=10,'Tipo '!$B$11,IF(D117=11,'Tipo '!$B$12,IF(D117=12,'Tipo '!$B$13,IF(D117=13,'Tipo '!$B$14,IF(D117=14,'Tipo '!$B$15,IF(D117=15,'Tipo '!$B$16,IF(D117=16,'Tipo '!$B$17,IF(D117=17,'Tipo '!$B$18,IF(D117=18,'Tipo '!$B$19,IF(D117=19,'Tipo '!$B$20,IF(D117=20,'Tipo '!$B$21,"No ha seleccionado un tipo de contrato válido"))))))))))))))))))))</f>
        <v>CONTRATOS DE PRESTACIÓN DE SERVICIOS PROFESIONALES Y DE APOYO A LA GESTIÓN</v>
      </c>
      <c r="F117" s="112" t="s">
        <v>107</v>
      </c>
      <c r="G117" s="63" t="s">
        <v>116</v>
      </c>
      <c r="H117" s="64" t="s">
        <v>518</v>
      </c>
      <c r="I117" s="83" t="s">
        <v>163</v>
      </c>
      <c r="J117" s="84">
        <v>45</v>
      </c>
      <c r="K117" s="65" t="str">
        <f>IF(J117=1,'Equivalencia BH-BMPT'!$D$2,IF(J117=2,'Equivalencia BH-BMPT'!$D$3,IF(J117=3,'Equivalencia BH-BMPT'!$D$4,IF(J117=4,'Equivalencia BH-BMPT'!$D$5,IF(J117=5,'Equivalencia BH-BMPT'!$D$6,IF(J117=6,'Equivalencia BH-BMPT'!$D$7,IF(J117=7,'Equivalencia BH-BMPT'!$D$8,IF(J117=8,'Equivalencia BH-BMPT'!$D$9,IF(J117=9,'Equivalencia BH-BMPT'!$D$10,IF(J117=10,'Equivalencia BH-BMPT'!$D$11,IF(J117=11,'Equivalencia BH-BMPT'!$D$12,IF(J117=12,'Equivalencia BH-BMPT'!$D$13,IF(J117=13,'Equivalencia BH-BMPT'!$D$14,IF(J117=14,'Equivalencia BH-BMPT'!$D$15,IF(J117=15,'Equivalencia BH-BMPT'!$D$16,IF(J117=16,'Equivalencia BH-BMPT'!$D$17,IF(J117=17,'Equivalencia BH-BMPT'!$D$18,IF(J117=18,'Equivalencia BH-BMPT'!$D$19,IF(J117=19,'Equivalencia BH-BMPT'!$D$20,IF(J117=20,'Equivalencia BH-BMPT'!$D$21,IF(J117=21,'Equivalencia BH-BMPT'!$D$22,IF(J117=22,'Equivalencia BH-BMPT'!$D$23,IF(J117=23,'Equivalencia BH-BMPT'!#REF!,IF(J117=24,'Equivalencia BH-BMPT'!$D$25,IF(J117=25,'Equivalencia BH-BMPT'!$D$26,IF(J117=26,'Equivalencia BH-BMPT'!$D$27,IF(J117=27,'Equivalencia BH-BMPT'!$D$28,IF(J117=28,'Equivalencia BH-BMPT'!$D$29,IF(J117=29,'Equivalencia BH-BMPT'!$D$30,IF(J117=30,'Equivalencia BH-BMPT'!$D$31,IF(J117=31,'Equivalencia BH-BMPT'!$D$32,IF(J117=32,'Equivalencia BH-BMPT'!$D$33,IF(J117=33,'Equivalencia BH-BMPT'!$D$34,IF(J117=34,'Equivalencia BH-BMPT'!$D$35,IF(J117=35,'Equivalencia BH-BMPT'!$D$36,IF(J117=36,'Equivalencia BH-BMPT'!$D$37,IF(J117=37,'Equivalencia BH-BMPT'!$D$38,IF(J117=38,'Equivalencia BH-BMPT'!#REF!,IF(J117=39,'Equivalencia BH-BMPT'!$D$40,IF(J117=40,'Equivalencia BH-BMPT'!$D$41,IF(J117=41,'Equivalencia BH-BMPT'!$D$42,IF(J117=42,'Equivalencia BH-BMPT'!$D$43,IF(J117=43,'Equivalencia BH-BMPT'!$D$44,IF(J117=44,'Equivalencia BH-BMPT'!$D$45,IF(J117=45,'Equivalencia BH-BMPT'!$D$46,"No ha seleccionado un número de programa")))))))))))))))))))))))))))))))))))))))))))))</f>
        <v>Gobernanza e influencia local, regional e internacional</v>
      </c>
      <c r="L117" s="79" t="s">
        <v>642</v>
      </c>
      <c r="M117" s="113">
        <v>1018470150</v>
      </c>
      <c r="N117" s="97" t="s">
        <v>623</v>
      </c>
      <c r="O117" s="110">
        <v>27000000</v>
      </c>
      <c r="P117" s="66"/>
      <c r="Q117" s="67"/>
      <c r="R117" s="110"/>
      <c r="S117" s="100">
        <v>0</v>
      </c>
      <c r="T117" s="100">
        <f t="shared" si="8"/>
        <v>27000000</v>
      </c>
      <c r="U117" s="100">
        <v>27000000</v>
      </c>
      <c r="V117" s="105">
        <v>43126</v>
      </c>
      <c r="W117" s="105">
        <v>43129</v>
      </c>
      <c r="X117" s="105">
        <v>43401</v>
      </c>
      <c r="Y117" s="86">
        <v>270</v>
      </c>
      <c r="Z117" s="86">
        <v>0</v>
      </c>
      <c r="AA117" s="68"/>
      <c r="AB117" s="62"/>
      <c r="AC117" s="62"/>
      <c r="AD117" s="62" t="s">
        <v>791</v>
      </c>
      <c r="AE117" s="62"/>
      <c r="AF117" s="69">
        <f t="shared" si="6"/>
        <v>1</v>
      </c>
      <c r="AG117" s="27"/>
      <c r="AH117" s="27" t="b">
        <f t="shared" si="7"/>
        <v>0</v>
      </c>
    </row>
    <row r="118" spans="1:34" ht="44.25" customHeight="1" x14ac:dyDescent="0.25">
      <c r="A118" s="86">
        <v>105</v>
      </c>
      <c r="B118" s="86">
        <v>2018</v>
      </c>
      <c r="C118" s="87" t="s">
        <v>355</v>
      </c>
      <c r="D118" s="74">
        <v>5</v>
      </c>
      <c r="E118" s="87" t="str">
        <f>IF(D118=1,'Tipo '!$B$2,IF(D118=2,'Tipo '!$B$3,IF(D118=3,'Tipo '!$B$4,IF(D118=4,'Tipo '!$B$5,IF(D118=5,'Tipo '!$B$6,IF(D118=6,'Tipo '!$B$7,IF(D118=7,'Tipo '!$B$8,IF(D118=8,'Tipo '!$B$9,IF(D118=9,'Tipo '!$B$10,IF(D118=10,'Tipo '!$B$11,IF(D118=11,'Tipo '!$B$12,IF(D118=12,'Tipo '!$B$13,IF(D118=13,'Tipo '!$B$14,IF(D118=14,'Tipo '!$B$15,IF(D118=15,'Tipo '!$B$16,IF(D118=16,'Tipo '!$B$17,IF(D118=17,'Tipo '!$B$18,IF(D118=18,'Tipo '!$B$19,IF(D118=19,'Tipo '!$B$20,IF(D118=20,'Tipo '!$B$21,"No ha seleccionado un tipo de contrato válido"))))))))))))))))))))</f>
        <v>CONTRATOS DE PRESTACIÓN DE SERVICIOS PROFESIONALES Y DE APOYO A LA GESTIÓN</v>
      </c>
      <c r="F118" s="112" t="s">
        <v>107</v>
      </c>
      <c r="G118" s="63" t="s">
        <v>116</v>
      </c>
      <c r="H118" s="64" t="s">
        <v>519</v>
      </c>
      <c r="I118" s="83" t="s">
        <v>163</v>
      </c>
      <c r="J118" s="84">
        <v>45</v>
      </c>
      <c r="K118" s="65" t="str">
        <f>IF(J118=1,'Equivalencia BH-BMPT'!$D$2,IF(J118=2,'Equivalencia BH-BMPT'!$D$3,IF(J118=3,'Equivalencia BH-BMPT'!$D$4,IF(J118=4,'Equivalencia BH-BMPT'!$D$5,IF(J118=5,'Equivalencia BH-BMPT'!$D$6,IF(J118=6,'Equivalencia BH-BMPT'!$D$7,IF(J118=7,'Equivalencia BH-BMPT'!$D$8,IF(J118=8,'Equivalencia BH-BMPT'!$D$9,IF(J118=9,'Equivalencia BH-BMPT'!$D$10,IF(J118=10,'Equivalencia BH-BMPT'!$D$11,IF(J118=11,'Equivalencia BH-BMPT'!$D$12,IF(J118=12,'Equivalencia BH-BMPT'!$D$13,IF(J118=13,'Equivalencia BH-BMPT'!$D$14,IF(J118=14,'Equivalencia BH-BMPT'!$D$15,IF(J118=15,'Equivalencia BH-BMPT'!$D$16,IF(J118=16,'Equivalencia BH-BMPT'!$D$17,IF(J118=17,'Equivalencia BH-BMPT'!$D$18,IF(J118=18,'Equivalencia BH-BMPT'!$D$19,IF(J118=19,'Equivalencia BH-BMPT'!$D$20,IF(J118=20,'Equivalencia BH-BMPT'!$D$21,IF(J118=21,'Equivalencia BH-BMPT'!$D$22,IF(J118=22,'Equivalencia BH-BMPT'!$D$23,IF(J118=23,'Equivalencia BH-BMPT'!#REF!,IF(J118=24,'Equivalencia BH-BMPT'!$D$25,IF(J118=25,'Equivalencia BH-BMPT'!$D$26,IF(J118=26,'Equivalencia BH-BMPT'!$D$27,IF(J118=27,'Equivalencia BH-BMPT'!$D$28,IF(J118=28,'Equivalencia BH-BMPT'!$D$29,IF(J118=29,'Equivalencia BH-BMPT'!$D$30,IF(J118=30,'Equivalencia BH-BMPT'!$D$31,IF(J118=31,'Equivalencia BH-BMPT'!$D$32,IF(J118=32,'Equivalencia BH-BMPT'!$D$33,IF(J118=33,'Equivalencia BH-BMPT'!$D$34,IF(J118=34,'Equivalencia BH-BMPT'!$D$35,IF(J118=35,'Equivalencia BH-BMPT'!$D$36,IF(J118=36,'Equivalencia BH-BMPT'!$D$37,IF(J118=37,'Equivalencia BH-BMPT'!$D$38,IF(J118=38,'Equivalencia BH-BMPT'!#REF!,IF(J118=39,'Equivalencia BH-BMPT'!$D$40,IF(J118=40,'Equivalencia BH-BMPT'!$D$41,IF(J118=41,'Equivalencia BH-BMPT'!$D$42,IF(J118=42,'Equivalencia BH-BMPT'!$D$43,IF(J118=43,'Equivalencia BH-BMPT'!$D$44,IF(J118=44,'Equivalencia BH-BMPT'!$D$45,IF(J118=45,'Equivalencia BH-BMPT'!$D$46,"No ha seleccionado un número de programa")))))))))))))))))))))))))))))))))))))))))))))</f>
        <v>Gobernanza e influencia local, regional e internacional</v>
      </c>
      <c r="L118" s="79" t="s">
        <v>642</v>
      </c>
      <c r="M118" s="113">
        <v>57429343</v>
      </c>
      <c r="N118" s="97" t="s">
        <v>753</v>
      </c>
      <c r="O118" s="110">
        <v>27000000</v>
      </c>
      <c r="P118" s="66"/>
      <c r="Q118" s="67"/>
      <c r="R118" s="110"/>
      <c r="S118" s="100">
        <v>0</v>
      </c>
      <c r="T118" s="100">
        <f t="shared" si="8"/>
        <v>27000000</v>
      </c>
      <c r="U118" s="100">
        <v>24900000</v>
      </c>
      <c r="V118" s="105">
        <v>43126</v>
      </c>
      <c r="W118" s="105">
        <v>43131</v>
      </c>
      <c r="X118" s="105">
        <v>43403</v>
      </c>
      <c r="Y118" s="86">
        <v>270</v>
      </c>
      <c r="Z118" s="86">
        <v>0</v>
      </c>
      <c r="AA118" s="68"/>
      <c r="AB118" s="62"/>
      <c r="AC118" s="62" t="s">
        <v>791</v>
      </c>
      <c r="AD118" s="62"/>
      <c r="AE118" s="62"/>
      <c r="AF118" s="69">
        <f t="shared" si="6"/>
        <v>0.92222222222222228</v>
      </c>
      <c r="AG118" s="27"/>
      <c r="AH118" s="27" t="b">
        <f t="shared" si="7"/>
        <v>0</v>
      </c>
    </row>
    <row r="119" spans="1:34" ht="44.25" customHeight="1" x14ac:dyDescent="0.25">
      <c r="A119" s="86">
        <v>106</v>
      </c>
      <c r="B119" s="86">
        <v>2018</v>
      </c>
      <c r="C119" s="87" t="s">
        <v>356</v>
      </c>
      <c r="D119" s="74">
        <v>4</v>
      </c>
      <c r="E119" s="87" t="str">
        <f>IF(D119=1,'Tipo '!$B$2,IF(D119=2,'Tipo '!$B$3,IF(D119=3,'Tipo '!$B$4,IF(D119=4,'Tipo '!$B$5,IF(D119=5,'Tipo '!$B$6,IF(D119=6,'Tipo '!$B$7,IF(D119=7,'Tipo '!$B$8,IF(D119=8,'Tipo '!$B$9,IF(D119=9,'Tipo '!$B$10,IF(D119=10,'Tipo '!$B$11,IF(D119=11,'Tipo '!$B$12,IF(D119=12,'Tipo '!$B$13,IF(D119=13,'Tipo '!$B$14,IF(D119=14,'Tipo '!$B$15,IF(D119=15,'Tipo '!$B$16,IF(D119=16,'Tipo '!$B$17,IF(D119=17,'Tipo '!$B$18,IF(D119=18,'Tipo '!$B$19,IF(D119=19,'Tipo '!$B$20,IF(D119=20,'Tipo '!$B$21,"No ha seleccionado un tipo de contrato válido"))))))))))))))))))))</f>
        <v>CONTRATOS DE PRESTACIÓN DE SERVICIOS</v>
      </c>
      <c r="F119" s="112" t="s">
        <v>104</v>
      </c>
      <c r="G119" s="63" t="s">
        <v>121</v>
      </c>
      <c r="H119" s="64" t="s">
        <v>520</v>
      </c>
      <c r="I119" s="83" t="s">
        <v>162</v>
      </c>
      <c r="J119" s="84"/>
      <c r="K119" s="65" t="str">
        <f>IF(J119=1,'Equivalencia BH-BMPT'!$D$2,IF(J119=2,'Equivalencia BH-BMPT'!$D$3,IF(J119=3,'Equivalencia BH-BMPT'!$D$4,IF(J119=4,'Equivalencia BH-BMPT'!$D$5,IF(J119=5,'Equivalencia BH-BMPT'!$D$6,IF(J119=6,'Equivalencia BH-BMPT'!$D$7,IF(J119=7,'Equivalencia BH-BMPT'!$D$8,IF(J119=8,'Equivalencia BH-BMPT'!$D$9,IF(J119=9,'Equivalencia BH-BMPT'!$D$10,IF(J119=10,'Equivalencia BH-BMPT'!$D$11,IF(J119=11,'Equivalencia BH-BMPT'!$D$12,IF(J119=12,'Equivalencia BH-BMPT'!$D$13,IF(J119=13,'Equivalencia BH-BMPT'!$D$14,IF(J119=14,'Equivalencia BH-BMPT'!$D$15,IF(J119=15,'Equivalencia BH-BMPT'!$D$16,IF(J119=16,'Equivalencia BH-BMPT'!$D$17,IF(J119=17,'Equivalencia BH-BMPT'!$D$18,IF(J119=18,'Equivalencia BH-BMPT'!$D$19,IF(J119=19,'Equivalencia BH-BMPT'!$D$20,IF(J119=20,'Equivalencia BH-BMPT'!$D$21,IF(J119=21,'Equivalencia BH-BMPT'!$D$22,IF(J119=22,'Equivalencia BH-BMPT'!$D$23,IF(J119=23,'Equivalencia BH-BMPT'!#REF!,IF(J119=24,'Equivalencia BH-BMPT'!$D$25,IF(J119=25,'Equivalencia BH-BMPT'!$D$26,IF(J119=26,'Equivalencia BH-BMPT'!$D$27,IF(J119=27,'Equivalencia BH-BMPT'!$D$28,IF(J119=28,'Equivalencia BH-BMPT'!$D$29,IF(J119=29,'Equivalencia BH-BMPT'!$D$30,IF(J119=30,'Equivalencia BH-BMPT'!$D$31,IF(J119=31,'Equivalencia BH-BMPT'!$D$32,IF(J119=32,'Equivalencia BH-BMPT'!$D$33,IF(J119=33,'Equivalencia BH-BMPT'!$D$34,IF(J119=34,'Equivalencia BH-BMPT'!$D$35,IF(J119=35,'Equivalencia BH-BMPT'!$D$36,IF(J119=36,'Equivalencia BH-BMPT'!$D$37,IF(J119=37,'Equivalencia BH-BMPT'!$D$38,IF(J119=38,'Equivalencia BH-BMPT'!#REF!,IF(J119=39,'Equivalencia BH-BMPT'!$D$40,IF(J119=40,'Equivalencia BH-BMPT'!$D$41,IF(J119=41,'Equivalencia BH-BMPT'!$D$42,IF(J119=42,'Equivalencia BH-BMPT'!$D$43,IF(J119=43,'Equivalencia BH-BMPT'!$D$44,IF(J119=44,'Equivalencia BH-BMPT'!$D$45,IF(J119=45,'Equivalencia BH-BMPT'!$D$46,"No ha seleccionado un número de programa")))))))))))))))))))))))))))))))))))))))))))))</f>
        <v>No ha seleccionado un número de programa</v>
      </c>
      <c r="L119" s="79">
        <v>0</v>
      </c>
      <c r="M119" s="76">
        <v>9002763960</v>
      </c>
      <c r="N119" s="97" t="s">
        <v>596</v>
      </c>
      <c r="O119" s="110"/>
      <c r="P119" s="66"/>
      <c r="Q119" s="67"/>
      <c r="R119" s="110"/>
      <c r="S119" s="100">
        <v>500000</v>
      </c>
      <c r="T119" s="100">
        <f t="shared" si="8"/>
        <v>500000</v>
      </c>
      <c r="U119" s="100">
        <v>0</v>
      </c>
      <c r="V119" s="105">
        <v>43171</v>
      </c>
      <c r="W119" s="105">
        <v>43171</v>
      </c>
      <c r="X119" s="105">
        <v>43262</v>
      </c>
      <c r="Y119" s="86">
        <v>60</v>
      </c>
      <c r="Z119" s="86">
        <v>0</v>
      </c>
      <c r="AA119" s="68"/>
      <c r="AB119" s="62" t="s">
        <v>791</v>
      </c>
      <c r="AC119" s="62"/>
      <c r="AD119" s="62"/>
      <c r="AE119" s="62"/>
      <c r="AF119" s="69">
        <f t="shared" si="6"/>
        <v>0</v>
      </c>
      <c r="AG119" s="27"/>
      <c r="AH119" s="27" t="b">
        <f t="shared" si="7"/>
        <v>1</v>
      </c>
    </row>
    <row r="120" spans="1:34" ht="44.25" customHeight="1" x14ac:dyDescent="0.25">
      <c r="A120" s="86">
        <v>107</v>
      </c>
      <c r="B120" s="86">
        <v>2018</v>
      </c>
      <c r="C120" s="87" t="s">
        <v>357</v>
      </c>
      <c r="D120" s="74">
        <v>4</v>
      </c>
      <c r="E120" s="87" t="str">
        <f>IF(D120=1,'Tipo '!$B$2,IF(D120=2,'Tipo '!$B$3,IF(D120=3,'Tipo '!$B$4,IF(D120=4,'Tipo '!$B$5,IF(D120=5,'Tipo '!$B$6,IF(D120=6,'Tipo '!$B$7,IF(D120=7,'Tipo '!$B$8,IF(D120=8,'Tipo '!$B$9,IF(D120=9,'Tipo '!$B$10,IF(D120=10,'Tipo '!$B$11,IF(D120=11,'Tipo '!$B$12,IF(D120=12,'Tipo '!$B$13,IF(D120=13,'Tipo '!$B$14,IF(D120=14,'Tipo '!$B$15,IF(D120=15,'Tipo '!$B$16,IF(D120=16,'Tipo '!$B$17,IF(D120=17,'Tipo '!$B$18,IF(D120=18,'Tipo '!$B$19,IF(D120=19,'Tipo '!$B$20,IF(D120=20,'Tipo '!$B$21,"No ha seleccionado un tipo de contrato válido"))))))))))))))))))))</f>
        <v>CONTRATOS DE PRESTACIÓN DE SERVICIOS</v>
      </c>
      <c r="F120" s="112" t="s">
        <v>104</v>
      </c>
      <c r="G120" s="63" t="s">
        <v>121</v>
      </c>
      <c r="H120" s="64" t="s">
        <v>521</v>
      </c>
      <c r="I120" s="83" t="s">
        <v>163</v>
      </c>
      <c r="J120" s="84">
        <v>45</v>
      </c>
      <c r="K120" s="65" t="str">
        <f>IF(J120=1,'Equivalencia BH-BMPT'!$D$2,IF(J120=2,'Equivalencia BH-BMPT'!$D$3,IF(J120=3,'Equivalencia BH-BMPT'!$D$4,IF(J120=4,'Equivalencia BH-BMPT'!$D$5,IF(J120=5,'Equivalencia BH-BMPT'!$D$6,IF(J120=6,'Equivalencia BH-BMPT'!$D$7,IF(J120=7,'Equivalencia BH-BMPT'!$D$8,IF(J120=8,'Equivalencia BH-BMPT'!$D$9,IF(J120=9,'Equivalencia BH-BMPT'!$D$10,IF(J120=10,'Equivalencia BH-BMPT'!$D$11,IF(J120=11,'Equivalencia BH-BMPT'!$D$12,IF(J120=12,'Equivalencia BH-BMPT'!$D$13,IF(J120=13,'Equivalencia BH-BMPT'!$D$14,IF(J120=14,'Equivalencia BH-BMPT'!$D$15,IF(J120=15,'Equivalencia BH-BMPT'!$D$16,IF(J120=16,'Equivalencia BH-BMPT'!$D$17,IF(J120=17,'Equivalencia BH-BMPT'!$D$18,IF(J120=18,'Equivalencia BH-BMPT'!$D$19,IF(J120=19,'Equivalencia BH-BMPT'!$D$20,IF(J120=20,'Equivalencia BH-BMPT'!$D$21,IF(J120=21,'Equivalencia BH-BMPT'!$D$22,IF(J120=22,'Equivalencia BH-BMPT'!$D$23,IF(J120=23,'Equivalencia BH-BMPT'!#REF!,IF(J120=24,'Equivalencia BH-BMPT'!$D$25,IF(J120=25,'Equivalencia BH-BMPT'!$D$26,IF(J120=26,'Equivalencia BH-BMPT'!$D$27,IF(J120=27,'Equivalencia BH-BMPT'!$D$28,IF(J120=28,'Equivalencia BH-BMPT'!$D$29,IF(J120=29,'Equivalencia BH-BMPT'!$D$30,IF(J120=30,'Equivalencia BH-BMPT'!$D$31,IF(J120=31,'Equivalencia BH-BMPT'!$D$32,IF(J120=32,'Equivalencia BH-BMPT'!$D$33,IF(J120=33,'Equivalencia BH-BMPT'!$D$34,IF(J120=34,'Equivalencia BH-BMPT'!$D$35,IF(J120=35,'Equivalencia BH-BMPT'!$D$36,IF(J120=36,'Equivalencia BH-BMPT'!$D$37,IF(J120=37,'Equivalencia BH-BMPT'!$D$38,IF(J120=38,'Equivalencia BH-BMPT'!#REF!,IF(J120=39,'Equivalencia BH-BMPT'!$D$40,IF(J120=40,'Equivalencia BH-BMPT'!$D$41,IF(J120=41,'Equivalencia BH-BMPT'!$D$42,IF(J120=42,'Equivalencia BH-BMPT'!$D$43,IF(J120=43,'Equivalencia BH-BMPT'!$D$44,IF(J120=44,'Equivalencia BH-BMPT'!$D$45,IF(J120=45,'Equivalencia BH-BMPT'!$D$46,"No ha seleccionado un número de programa")))))))))))))))))))))))))))))))))))))))))))))</f>
        <v>Gobernanza e influencia local, regional e internacional</v>
      </c>
      <c r="L120" s="79" t="s">
        <v>648</v>
      </c>
      <c r="M120" s="113">
        <v>80222117</v>
      </c>
      <c r="N120" s="97" t="s">
        <v>597</v>
      </c>
      <c r="O120" s="110">
        <v>14781585</v>
      </c>
      <c r="P120" s="66"/>
      <c r="Q120" s="67"/>
      <c r="R120" s="110"/>
      <c r="S120" s="100">
        <v>0</v>
      </c>
      <c r="T120" s="100">
        <f t="shared" si="8"/>
        <v>14781585</v>
      </c>
      <c r="U120" s="100">
        <v>0</v>
      </c>
      <c r="V120" s="105">
        <v>43181</v>
      </c>
      <c r="W120" s="105">
        <v>43246</v>
      </c>
      <c r="X120" s="105">
        <v>43245</v>
      </c>
      <c r="Y120" s="86">
        <v>60</v>
      </c>
      <c r="Z120" s="86">
        <v>0</v>
      </c>
      <c r="AA120" s="68"/>
      <c r="AB120" s="62"/>
      <c r="AC120" s="62" t="s">
        <v>791</v>
      </c>
      <c r="AD120" s="62"/>
      <c r="AE120" s="62"/>
      <c r="AF120" s="69">
        <f t="shared" si="6"/>
        <v>0</v>
      </c>
      <c r="AG120" s="27"/>
      <c r="AH120" s="27" t="b">
        <f t="shared" si="7"/>
        <v>0</v>
      </c>
    </row>
    <row r="121" spans="1:34" ht="44.25" customHeight="1" x14ac:dyDescent="0.25">
      <c r="A121" s="86">
        <v>108</v>
      </c>
      <c r="B121" s="86">
        <v>2018</v>
      </c>
      <c r="C121" s="87" t="s">
        <v>361</v>
      </c>
      <c r="D121" s="74">
        <v>4</v>
      </c>
      <c r="E121" s="87" t="str">
        <f>IF(D121=1,'Tipo '!$B$2,IF(D121=2,'Tipo '!$B$3,IF(D121=3,'Tipo '!$B$4,IF(D121=4,'Tipo '!$B$5,IF(D121=5,'Tipo '!$B$6,IF(D121=6,'Tipo '!$B$7,IF(D121=7,'Tipo '!$B$8,IF(D121=8,'Tipo '!$B$9,IF(D121=9,'Tipo '!$B$10,IF(D121=10,'Tipo '!$B$11,IF(D121=11,'Tipo '!$B$12,IF(D121=12,'Tipo '!$B$13,IF(D121=13,'Tipo '!$B$14,IF(D121=14,'Tipo '!$B$15,IF(D121=15,'Tipo '!$B$16,IF(D121=16,'Tipo '!$B$17,IF(D121=17,'Tipo '!$B$18,IF(D121=18,'Tipo '!$B$19,IF(D121=19,'Tipo '!$B$20,IF(D121=20,'Tipo '!$B$21,"No ha seleccionado un tipo de contrato válido"))))))))))))))))))))</f>
        <v>CONTRATOS DE PRESTACIÓN DE SERVICIOS</v>
      </c>
      <c r="F121" s="112" t="s">
        <v>223</v>
      </c>
      <c r="G121" s="63" t="s">
        <v>121</v>
      </c>
      <c r="H121" s="64" t="s">
        <v>525</v>
      </c>
      <c r="I121" s="83" t="s">
        <v>163</v>
      </c>
      <c r="J121" s="84">
        <v>45</v>
      </c>
      <c r="K121" s="65" t="str">
        <f>IF(J121=1,'Equivalencia BH-BMPT'!$D$2,IF(J121=2,'Equivalencia BH-BMPT'!$D$3,IF(J121=3,'Equivalencia BH-BMPT'!$D$4,IF(J121=4,'Equivalencia BH-BMPT'!$D$5,IF(J121=5,'Equivalencia BH-BMPT'!$D$6,IF(J121=6,'Equivalencia BH-BMPT'!$D$7,IF(J121=7,'Equivalencia BH-BMPT'!$D$8,IF(J121=8,'Equivalencia BH-BMPT'!$D$9,IF(J121=9,'Equivalencia BH-BMPT'!$D$10,IF(J121=10,'Equivalencia BH-BMPT'!$D$11,IF(J121=11,'Equivalencia BH-BMPT'!$D$12,IF(J121=12,'Equivalencia BH-BMPT'!$D$13,IF(J121=13,'Equivalencia BH-BMPT'!$D$14,IF(J121=14,'Equivalencia BH-BMPT'!$D$15,IF(J121=15,'Equivalencia BH-BMPT'!$D$16,IF(J121=16,'Equivalencia BH-BMPT'!$D$17,IF(J121=17,'Equivalencia BH-BMPT'!$D$18,IF(J121=18,'Equivalencia BH-BMPT'!$D$19,IF(J121=19,'Equivalencia BH-BMPT'!$D$20,IF(J121=20,'Equivalencia BH-BMPT'!$D$21,IF(J121=21,'Equivalencia BH-BMPT'!$D$22,IF(J121=22,'Equivalencia BH-BMPT'!$D$23,IF(J121=23,'Equivalencia BH-BMPT'!#REF!,IF(J121=24,'Equivalencia BH-BMPT'!$D$25,IF(J121=25,'Equivalencia BH-BMPT'!$D$26,IF(J121=26,'Equivalencia BH-BMPT'!$D$27,IF(J121=27,'Equivalencia BH-BMPT'!$D$28,IF(J121=28,'Equivalencia BH-BMPT'!$D$29,IF(J121=29,'Equivalencia BH-BMPT'!$D$30,IF(J121=30,'Equivalencia BH-BMPT'!$D$31,IF(J121=31,'Equivalencia BH-BMPT'!$D$32,IF(J121=32,'Equivalencia BH-BMPT'!$D$33,IF(J121=33,'Equivalencia BH-BMPT'!$D$34,IF(J121=34,'Equivalencia BH-BMPT'!$D$35,IF(J121=35,'Equivalencia BH-BMPT'!$D$36,IF(J121=36,'Equivalencia BH-BMPT'!$D$37,IF(J121=37,'Equivalencia BH-BMPT'!$D$38,IF(J121=38,'Equivalencia BH-BMPT'!#REF!,IF(J121=39,'Equivalencia BH-BMPT'!$D$40,IF(J121=40,'Equivalencia BH-BMPT'!$D$41,IF(J121=41,'Equivalencia BH-BMPT'!$D$42,IF(J121=42,'Equivalencia BH-BMPT'!$D$43,IF(J121=43,'Equivalencia BH-BMPT'!$D$44,IF(J121=44,'Equivalencia BH-BMPT'!$D$45,IF(J121=45,'Equivalencia BH-BMPT'!$D$46,"No ha seleccionado un número de programa")))))))))))))))))))))))))))))))))))))))))))))</f>
        <v>Gobernanza e influencia local, regional e internacional</v>
      </c>
      <c r="L121" s="79" t="s">
        <v>642</v>
      </c>
      <c r="M121" s="113">
        <v>9002802721</v>
      </c>
      <c r="N121" s="97" t="s">
        <v>754</v>
      </c>
      <c r="O121" s="110">
        <v>109296087</v>
      </c>
      <c r="P121" s="66"/>
      <c r="Q121" s="67"/>
      <c r="R121" s="110"/>
      <c r="S121" s="100">
        <v>688050159</v>
      </c>
      <c r="T121" s="100">
        <f t="shared" si="8"/>
        <v>797346246</v>
      </c>
      <c r="U121" s="100">
        <v>81129885</v>
      </c>
      <c r="V121" s="105">
        <v>43229</v>
      </c>
      <c r="W121" s="105">
        <v>43256</v>
      </c>
      <c r="X121" s="105">
        <v>44200</v>
      </c>
      <c r="Y121" s="86">
        <v>930</v>
      </c>
      <c r="Z121" s="86">
        <v>0</v>
      </c>
      <c r="AA121" s="68"/>
      <c r="AB121" s="62"/>
      <c r="AC121" s="62" t="s">
        <v>791</v>
      </c>
      <c r="AD121" s="62"/>
      <c r="AE121" s="62"/>
      <c r="AF121" s="69">
        <f t="shared" si="6"/>
        <v>0.10174988018944031</v>
      </c>
      <c r="AG121" s="27"/>
      <c r="AH121" s="27" t="b">
        <f t="shared" si="7"/>
        <v>0</v>
      </c>
    </row>
    <row r="122" spans="1:34" ht="44.25" customHeight="1" x14ac:dyDescent="0.25">
      <c r="A122" s="86">
        <v>109</v>
      </c>
      <c r="B122" s="86">
        <v>2018</v>
      </c>
      <c r="C122" s="87" t="s">
        <v>363</v>
      </c>
      <c r="D122" s="74">
        <v>8</v>
      </c>
      <c r="E122" s="87" t="str">
        <f>IF(D122=1,'Tipo '!$B$2,IF(D122=2,'Tipo '!$B$3,IF(D122=3,'Tipo '!$B$4,IF(D122=4,'Tipo '!$B$5,IF(D122=5,'Tipo '!$B$6,IF(D122=6,'Tipo '!$B$7,IF(D122=7,'Tipo '!$B$8,IF(D122=8,'Tipo '!$B$9,IF(D122=9,'Tipo '!$B$10,IF(D122=10,'Tipo '!$B$11,IF(D122=11,'Tipo '!$B$12,IF(D122=12,'Tipo '!$B$13,IF(D122=13,'Tipo '!$B$14,IF(D122=14,'Tipo '!$B$15,IF(D122=15,'Tipo '!$B$16,IF(D122=16,'Tipo '!$B$17,IF(D122=17,'Tipo '!$B$18,IF(D122=18,'Tipo '!$B$19,IF(D122=19,'Tipo '!$B$20,IF(D122=20,'Tipo '!$B$21,"No ha seleccionado un tipo de contrato válido"))))))))))))))))))))</f>
        <v>ARRENDAMIENTO DE BIENES MUEBLES</v>
      </c>
      <c r="F122" s="112" t="s">
        <v>107</v>
      </c>
      <c r="G122" s="63" t="s">
        <v>116</v>
      </c>
      <c r="H122" s="64" t="s">
        <v>527</v>
      </c>
      <c r="I122" s="83" t="s">
        <v>162</v>
      </c>
      <c r="J122" s="84"/>
      <c r="K122" s="65" t="str">
        <f>IF(J122=1,'Equivalencia BH-BMPT'!$D$2,IF(J122=2,'Equivalencia BH-BMPT'!$D$3,IF(J122=3,'Equivalencia BH-BMPT'!$D$4,IF(J122=4,'Equivalencia BH-BMPT'!$D$5,IF(J122=5,'Equivalencia BH-BMPT'!$D$6,IF(J122=6,'Equivalencia BH-BMPT'!$D$7,IF(J122=7,'Equivalencia BH-BMPT'!$D$8,IF(J122=8,'Equivalencia BH-BMPT'!$D$9,IF(J122=9,'Equivalencia BH-BMPT'!$D$10,IF(J122=10,'Equivalencia BH-BMPT'!$D$11,IF(J122=11,'Equivalencia BH-BMPT'!$D$12,IF(J122=12,'Equivalencia BH-BMPT'!$D$13,IF(J122=13,'Equivalencia BH-BMPT'!$D$14,IF(J122=14,'Equivalencia BH-BMPT'!$D$15,IF(J122=15,'Equivalencia BH-BMPT'!$D$16,IF(J122=16,'Equivalencia BH-BMPT'!$D$17,IF(J122=17,'Equivalencia BH-BMPT'!$D$18,IF(J122=18,'Equivalencia BH-BMPT'!$D$19,IF(J122=19,'Equivalencia BH-BMPT'!$D$20,IF(J122=20,'Equivalencia BH-BMPT'!$D$21,IF(J122=21,'Equivalencia BH-BMPT'!$D$22,IF(J122=22,'Equivalencia BH-BMPT'!$D$23,IF(J122=23,'Equivalencia BH-BMPT'!#REF!,IF(J122=24,'Equivalencia BH-BMPT'!$D$25,IF(J122=25,'Equivalencia BH-BMPT'!$D$26,IF(J122=26,'Equivalencia BH-BMPT'!$D$27,IF(J122=27,'Equivalencia BH-BMPT'!$D$28,IF(J122=28,'Equivalencia BH-BMPT'!$D$29,IF(J122=29,'Equivalencia BH-BMPT'!$D$30,IF(J122=30,'Equivalencia BH-BMPT'!$D$31,IF(J122=31,'Equivalencia BH-BMPT'!$D$32,IF(J122=32,'Equivalencia BH-BMPT'!$D$33,IF(J122=33,'Equivalencia BH-BMPT'!$D$34,IF(J122=34,'Equivalencia BH-BMPT'!$D$35,IF(J122=35,'Equivalencia BH-BMPT'!$D$36,IF(J122=36,'Equivalencia BH-BMPT'!$D$37,IF(J122=37,'Equivalencia BH-BMPT'!$D$38,IF(J122=38,'Equivalencia BH-BMPT'!#REF!,IF(J122=39,'Equivalencia BH-BMPT'!$D$40,IF(J122=40,'Equivalencia BH-BMPT'!$D$41,IF(J122=41,'Equivalencia BH-BMPT'!$D$42,IF(J122=42,'Equivalencia BH-BMPT'!$D$43,IF(J122=43,'Equivalencia BH-BMPT'!$D$44,IF(J122=44,'Equivalencia BH-BMPT'!$D$45,IF(J122=45,'Equivalencia BH-BMPT'!$D$46,"No ha seleccionado un número de programa")))))))))))))))))))))))))))))))))))))))))))))</f>
        <v>No ha seleccionado un número de programa</v>
      </c>
      <c r="L122" s="79">
        <v>0</v>
      </c>
      <c r="M122" s="76">
        <v>9003815619</v>
      </c>
      <c r="N122" s="97" t="s">
        <v>602</v>
      </c>
      <c r="O122" s="110"/>
      <c r="P122" s="66"/>
      <c r="Q122" s="67"/>
      <c r="R122" s="110">
        <v>1</v>
      </c>
      <c r="S122" s="100">
        <v>36620239</v>
      </c>
      <c r="T122" s="100">
        <f t="shared" si="8"/>
        <v>36620239</v>
      </c>
      <c r="U122" s="100">
        <v>21229124</v>
      </c>
      <c r="V122" s="105">
        <v>43272</v>
      </c>
      <c r="W122" s="105">
        <v>43273</v>
      </c>
      <c r="X122" s="105">
        <v>43413</v>
      </c>
      <c r="Y122" s="86">
        <v>139</v>
      </c>
      <c r="Z122" s="86">
        <v>0</v>
      </c>
      <c r="AA122" s="68"/>
      <c r="AB122" s="62" t="s">
        <v>791</v>
      </c>
      <c r="AC122" s="62"/>
      <c r="AD122" s="62"/>
      <c r="AE122" s="62"/>
      <c r="AF122" s="69">
        <f t="shared" si="6"/>
        <v>0.5797101433445041</v>
      </c>
      <c r="AG122" s="27"/>
      <c r="AH122" s="27" t="b">
        <f t="shared" si="7"/>
        <v>1</v>
      </c>
    </row>
    <row r="123" spans="1:34" ht="44.25" customHeight="1" x14ac:dyDescent="0.25">
      <c r="A123" s="86">
        <v>110</v>
      </c>
      <c r="B123" s="86">
        <v>2018</v>
      </c>
      <c r="C123" s="87" t="s">
        <v>364</v>
      </c>
      <c r="D123" s="74">
        <v>4</v>
      </c>
      <c r="E123" s="87" t="str">
        <f>IF(D123=1,'Tipo '!$B$2,IF(D123=2,'Tipo '!$B$3,IF(D123=3,'Tipo '!$B$4,IF(D123=4,'Tipo '!$B$5,IF(D123=5,'Tipo '!$B$6,IF(D123=6,'Tipo '!$B$7,IF(D123=7,'Tipo '!$B$8,IF(D123=8,'Tipo '!$B$9,IF(D123=9,'Tipo '!$B$10,IF(D123=10,'Tipo '!$B$11,IF(D123=11,'Tipo '!$B$12,IF(D123=12,'Tipo '!$B$13,IF(D123=13,'Tipo '!$B$14,IF(D123=14,'Tipo '!$B$15,IF(D123=15,'Tipo '!$B$16,IF(D123=16,'Tipo '!$B$17,IF(D123=17,'Tipo '!$B$18,IF(D123=18,'Tipo '!$B$19,IF(D123=19,'Tipo '!$B$20,IF(D123=20,'Tipo '!$B$21,"No ha seleccionado un tipo de contrato válido"))))))))))))))))))))</f>
        <v>CONTRATOS DE PRESTACIÓN DE SERVICIOS</v>
      </c>
      <c r="F123" s="112" t="s">
        <v>104</v>
      </c>
      <c r="G123" s="63" t="s">
        <v>121</v>
      </c>
      <c r="H123" s="64" t="s">
        <v>528</v>
      </c>
      <c r="I123" s="83" t="s">
        <v>162</v>
      </c>
      <c r="J123" s="84"/>
      <c r="K123" s="65" t="str">
        <f>IF(J123=1,'Equivalencia BH-BMPT'!$D$2,IF(J123=2,'Equivalencia BH-BMPT'!$D$3,IF(J123=3,'Equivalencia BH-BMPT'!$D$4,IF(J123=4,'Equivalencia BH-BMPT'!$D$5,IF(J123=5,'Equivalencia BH-BMPT'!$D$6,IF(J123=6,'Equivalencia BH-BMPT'!$D$7,IF(J123=7,'Equivalencia BH-BMPT'!$D$8,IF(J123=8,'Equivalencia BH-BMPT'!$D$9,IF(J123=9,'Equivalencia BH-BMPT'!$D$10,IF(J123=10,'Equivalencia BH-BMPT'!$D$11,IF(J123=11,'Equivalencia BH-BMPT'!$D$12,IF(J123=12,'Equivalencia BH-BMPT'!$D$13,IF(J123=13,'Equivalencia BH-BMPT'!$D$14,IF(J123=14,'Equivalencia BH-BMPT'!$D$15,IF(J123=15,'Equivalencia BH-BMPT'!$D$16,IF(J123=16,'Equivalencia BH-BMPT'!$D$17,IF(J123=17,'Equivalencia BH-BMPT'!$D$18,IF(J123=18,'Equivalencia BH-BMPT'!$D$19,IF(J123=19,'Equivalencia BH-BMPT'!$D$20,IF(J123=20,'Equivalencia BH-BMPT'!$D$21,IF(J123=21,'Equivalencia BH-BMPT'!$D$22,IF(J123=22,'Equivalencia BH-BMPT'!$D$23,IF(J123=23,'Equivalencia BH-BMPT'!#REF!,IF(J123=24,'Equivalencia BH-BMPT'!$D$25,IF(J123=25,'Equivalencia BH-BMPT'!$D$26,IF(J123=26,'Equivalencia BH-BMPT'!$D$27,IF(J123=27,'Equivalencia BH-BMPT'!$D$28,IF(J123=28,'Equivalencia BH-BMPT'!$D$29,IF(J123=29,'Equivalencia BH-BMPT'!$D$30,IF(J123=30,'Equivalencia BH-BMPT'!$D$31,IF(J123=31,'Equivalencia BH-BMPT'!$D$32,IF(J123=32,'Equivalencia BH-BMPT'!$D$33,IF(J123=33,'Equivalencia BH-BMPT'!$D$34,IF(J123=34,'Equivalencia BH-BMPT'!$D$35,IF(J123=35,'Equivalencia BH-BMPT'!$D$36,IF(J123=36,'Equivalencia BH-BMPT'!$D$37,IF(J123=37,'Equivalencia BH-BMPT'!$D$38,IF(J123=38,'Equivalencia BH-BMPT'!#REF!,IF(J123=39,'Equivalencia BH-BMPT'!$D$40,IF(J123=40,'Equivalencia BH-BMPT'!$D$41,IF(J123=41,'Equivalencia BH-BMPT'!$D$42,IF(J123=42,'Equivalencia BH-BMPT'!$D$43,IF(J123=43,'Equivalencia BH-BMPT'!$D$44,IF(J123=44,'Equivalencia BH-BMPT'!$D$45,IF(J123=45,'Equivalencia BH-BMPT'!$D$46,"No ha seleccionado un número de programa")))))))))))))))))))))))))))))))))))))))))))))</f>
        <v>No ha seleccionado un número de programa</v>
      </c>
      <c r="L123" s="79">
        <v>0</v>
      </c>
      <c r="M123" s="76">
        <v>8301417178</v>
      </c>
      <c r="N123" s="97" t="s">
        <v>603</v>
      </c>
      <c r="O123" s="110"/>
      <c r="P123" s="66"/>
      <c r="Q123" s="67"/>
      <c r="R123" s="110"/>
      <c r="S123" s="100">
        <v>1000000</v>
      </c>
      <c r="T123" s="100">
        <f t="shared" si="8"/>
        <v>1000000</v>
      </c>
      <c r="U123" s="100">
        <v>0</v>
      </c>
      <c r="V123" s="105">
        <v>43278</v>
      </c>
      <c r="W123" s="105">
        <v>43278</v>
      </c>
      <c r="X123" s="105">
        <v>43648</v>
      </c>
      <c r="Y123" s="86">
        <v>360</v>
      </c>
      <c r="Z123" s="86">
        <v>0</v>
      </c>
      <c r="AA123" s="68"/>
      <c r="AB123" s="62" t="s">
        <v>791</v>
      </c>
      <c r="AC123" s="62"/>
      <c r="AD123" s="62"/>
      <c r="AE123" s="62"/>
      <c r="AF123" s="69">
        <f t="shared" si="6"/>
        <v>0</v>
      </c>
      <c r="AG123" s="27"/>
      <c r="AH123" s="27" t="b">
        <f t="shared" si="7"/>
        <v>1</v>
      </c>
    </row>
    <row r="124" spans="1:34" ht="44.25" customHeight="1" x14ac:dyDescent="0.25">
      <c r="A124" s="86">
        <v>111</v>
      </c>
      <c r="B124" s="86">
        <v>2018</v>
      </c>
      <c r="C124" s="87" t="s">
        <v>365</v>
      </c>
      <c r="D124" s="74">
        <v>10</v>
      </c>
      <c r="E124" s="87" t="str">
        <f>IF(D124=1,'Tipo '!$B$2,IF(D124=2,'Tipo '!$B$3,IF(D124=3,'Tipo '!$B$4,IF(D124=4,'Tipo '!$B$5,IF(D124=5,'Tipo '!$B$6,IF(D124=6,'Tipo '!$B$7,IF(D124=7,'Tipo '!$B$8,IF(D124=8,'Tipo '!$B$9,IF(D124=9,'Tipo '!$B$10,IF(D124=10,'Tipo '!$B$11,IF(D124=11,'Tipo '!$B$12,IF(D124=12,'Tipo '!$B$13,IF(D124=13,'Tipo '!$B$14,IF(D124=14,'Tipo '!$B$15,IF(D124=15,'Tipo '!$B$16,IF(D124=16,'Tipo '!$B$17,IF(D124=17,'Tipo '!$B$18,IF(D124=18,'Tipo '!$B$19,IF(D124=19,'Tipo '!$B$20,IF(D124=20,'Tipo '!$B$21,"No ha seleccionado un tipo de contrato válido"))))))))))))))))))))</f>
        <v>SEGUROS</v>
      </c>
      <c r="F124" s="112" t="s">
        <v>108</v>
      </c>
      <c r="G124" s="63" t="s">
        <v>125</v>
      </c>
      <c r="H124" s="64" t="s">
        <v>529</v>
      </c>
      <c r="I124" s="83" t="s">
        <v>162</v>
      </c>
      <c r="J124" s="84"/>
      <c r="K124" s="65" t="str">
        <f>IF(J124=1,'Equivalencia BH-BMPT'!$D$2,IF(J124=2,'Equivalencia BH-BMPT'!$D$3,IF(J124=3,'Equivalencia BH-BMPT'!$D$4,IF(J124=4,'Equivalencia BH-BMPT'!$D$5,IF(J124=5,'Equivalencia BH-BMPT'!$D$6,IF(J124=6,'Equivalencia BH-BMPT'!$D$7,IF(J124=7,'Equivalencia BH-BMPT'!$D$8,IF(J124=8,'Equivalencia BH-BMPT'!$D$9,IF(J124=9,'Equivalencia BH-BMPT'!$D$10,IF(J124=10,'Equivalencia BH-BMPT'!$D$11,IF(J124=11,'Equivalencia BH-BMPT'!$D$12,IF(J124=12,'Equivalencia BH-BMPT'!$D$13,IF(J124=13,'Equivalencia BH-BMPT'!$D$14,IF(J124=14,'Equivalencia BH-BMPT'!$D$15,IF(J124=15,'Equivalencia BH-BMPT'!$D$16,IF(J124=16,'Equivalencia BH-BMPT'!$D$17,IF(J124=17,'Equivalencia BH-BMPT'!$D$18,IF(J124=18,'Equivalencia BH-BMPT'!$D$19,IF(J124=19,'Equivalencia BH-BMPT'!$D$20,IF(J124=20,'Equivalencia BH-BMPT'!$D$21,IF(J124=21,'Equivalencia BH-BMPT'!$D$22,IF(J124=22,'Equivalencia BH-BMPT'!$D$23,IF(J124=23,'Equivalencia BH-BMPT'!#REF!,IF(J124=24,'Equivalencia BH-BMPT'!$D$25,IF(J124=25,'Equivalencia BH-BMPT'!$D$26,IF(J124=26,'Equivalencia BH-BMPT'!$D$27,IF(J124=27,'Equivalencia BH-BMPT'!$D$28,IF(J124=28,'Equivalencia BH-BMPT'!$D$29,IF(J124=29,'Equivalencia BH-BMPT'!$D$30,IF(J124=30,'Equivalencia BH-BMPT'!$D$31,IF(J124=31,'Equivalencia BH-BMPT'!$D$32,IF(J124=32,'Equivalencia BH-BMPT'!$D$33,IF(J124=33,'Equivalencia BH-BMPT'!$D$34,IF(J124=34,'Equivalencia BH-BMPT'!$D$35,IF(J124=35,'Equivalencia BH-BMPT'!$D$36,IF(J124=36,'Equivalencia BH-BMPT'!$D$37,IF(J124=37,'Equivalencia BH-BMPT'!$D$38,IF(J124=38,'Equivalencia BH-BMPT'!#REF!,IF(J124=39,'Equivalencia BH-BMPT'!$D$40,IF(J124=40,'Equivalencia BH-BMPT'!$D$41,IF(J124=41,'Equivalencia BH-BMPT'!$D$42,IF(J124=42,'Equivalencia BH-BMPT'!$D$43,IF(J124=43,'Equivalencia BH-BMPT'!$D$44,IF(J124=44,'Equivalencia BH-BMPT'!$D$45,IF(J124=45,'Equivalencia BH-BMPT'!$D$46,"No ha seleccionado un número de programa")))))))))))))))))))))))))))))))))))))))))))))</f>
        <v>No ha seleccionado un número de programa</v>
      </c>
      <c r="L124" s="79">
        <v>0</v>
      </c>
      <c r="M124" s="76">
        <v>860002184</v>
      </c>
      <c r="N124" s="97" t="s">
        <v>604</v>
      </c>
      <c r="O124" s="110"/>
      <c r="P124" s="66"/>
      <c r="Q124" s="67"/>
      <c r="R124" s="110"/>
      <c r="S124" s="100">
        <v>37487456</v>
      </c>
      <c r="T124" s="100">
        <f t="shared" si="8"/>
        <v>37487456</v>
      </c>
      <c r="U124" s="100">
        <v>37458806</v>
      </c>
      <c r="V124" s="105">
        <v>43300</v>
      </c>
      <c r="W124" s="105">
        <v>43315</v>
      </c>
      <c r="X124" s="105">
        <v>43525</v>
      </c>
      <c r="Y124" s="86">
        <v>210</v>
      </c>
      <c r="Z124" s="86">
        <v>0</v>
      </c>
      <c r="AA124" s="68"/>
      <c r="AB124" s="62" t="s">
        <v>791</v>
      </c>
      <c r="AC124" s="62"/>
      <c r="AD124" s="62"/>
      <c r="AE124" s="62"/>
      <c r="AF124" s="69">
        <f t="shared" si="6"/>
        <v>0.99923574435139051</v>
      </c>
      <c r="AG124" s="27"/>
      <c r="AH124" s="27" t="b">
        <f t="shared" si="7"/>
        <v>1</v>
      </c>
    </row>
    <row r="125" spans="1:34" ht="44.25" customHeight="1" x14ac:dyDescent="0.25">
      <c r="A125" s="86">
        <v>112</v>
      </c>
      <c r="B125" s="86">
        <v>2018</v>
      </c>
      <c r="C125" s="87" t="s">
        <v>366</v>
      </c>
      <c r="D125" s="74">
        <v>4</v>
      </c>
      <c r="E125" s="87" t="str">
        <f>IF(D125=1,'Tipo '!$B$2,IF(D125=2,'Tipo '!$B$3,IF(D125=3,'Tipo '!$B$4,IF(D125=4,'Tipo '!$B$5,IF(D125=5,'Tipo '!$B$6,IF(D125=6,'Tipo '!$B$7,IF(D125=7,'Tipo '!$B$8,IF(D125=8,'Tipo '!$B$9,IF(D125=9,'Tipo '!$B$10,IF(D125=10,'Tipo '!$B$11,IF(D125=11,'Tipo '!$B$12,IF(D125=12,'Tipo '!$B$13,IF(D125=13,'Tipo '!$B$14,IF(D125=14,'Tipo '!$B$15,IF(D125=15,'Tipo '!$B$16,IF(D125=16,'Tipo '!$B$17,IF(D125=17,'Tipo '!$B$18,IF(D125=18,'Tipo '!$B$19,IF(D125=19,'Tipo '!$B$20,IF(D125=20,'Tipo '!$B$21,"No ha seleccionado un tipo de contrato válido"))))))))))))))))))))</f>
        <v>CONTRATOS DE PRESTACIÓN DE SERVICIOS</v>
      </c>
      <c r="F125" s="112" t="s">
        <v>108</v>
      </c>
      <c r="G125" s="63" t="s">
        <v>125</v>
      </c>
      <c r="H125" s="64" t="s">
        <v>530</v>
      </c>
      <c r="I125" s="83" t="s">
        <v>163</v>
      </c>
      <c r="J125" s="84">
        <v>2</v>
      </c>
      <c r="K125" s="65" t="str">
        <f>IF(J125=1,'Equivalencia BH-BMPT'!$D$2,IF(J125=2,'Equivalencia BH-BMPT'!$D$3,IF(J125=3,'Equivalencia BH-BMPT'!$D$4,IF(J125=4,'Equivalencia BH-BMPT'!$D$5,IF(J125=5,'Equivalencia BH-BMPT'!$D$6,IF(J125=6,'Equivalencia BH-BMPT'!$D$7,IF(J125=7,'Equivalencia BH-BMPT'!$D$8,IF(J125=8,'Equivalencia BH-BMPT'!$D$9,IF(J125=9,'Equivalencia BH-BMPT'!$D$10,IF(J125=10,'Equivalencia BH-BMPT'!$D$11,IF(J125=11,'Equivalencia BH-BMPT'!$D$12,IF(J125=12,'Equivalencia BH-BMPT'!$D$13,IF(J125=13,'Equivalencia BH-BMPT'!$D$14,IF(J125=14,'Equivalencia BH-BMPT'!$D$15,IF(J125=15,'Equivalencia BH-BMPT'!$D$16,IF(J125=16,'Equivalencia BH-BMPT'!$D$17,IF(J125=17,'Equivalencia BH-BMPT'!$D$18,IF(J125=18,'Equivalencia BH-BMPT'!$D$19,IF(J125=19,'Equivalencia BH-BMPT'!$D$20,IF(J125=20,'Equivalencia BH-BMPT'!$D$21,IF(J125=21,'Equivalencia BH-BMPT'!$D$22,IF(J125=22,'Equivalencia BH-BMPT'!$D$23,IF(J125=23,'Equivalencia BH-BMPT'!#REF!,IF(J125=24,'Equivalencia BH-BMPT'!$D$25,IF(J125=25,'Equivalencia BH-BMPT'!$D$26,IF(J125=26,'Equivalencia BH-BMPT'!$D$27,IF(J125=27,'Equivalencia BH-BMPT'!$D$28,IF(J125=28,'Equivalencia BH-BMPT'!$D$29,IF(J125=29,'Equivalencia BH-BMPT'!$D$30,IF(J125=30,'Equivalencia BH-BMPT'!$D$31,IF(J125=31,'Equivalencia BH-BMPT'!$D$32,IF(J125=32,'Equivalencia BH-BMPT'!$D$33,IF(J125=33,'Equivalencia BH-BMPT'!$D$34,IF(J125=34,'Equivalencia BH-BMPT'!$D$35,IF(J125=35,'Equivalencia BH-BMPT'!$D$36,IF(J125=36,'Equivalencia BH-BMPT'!$D$37,IF(J125=37,'Equivalencia BH-BMPT'!$D$38,IF(J125=38,'Equivalencia BH-BMPT'!#REF!,IF(J125=39,'Equivalencia BH-BMPT'!$D$40,IF(J125=40,'Equivalencia BH-BMPT'!$D$41,IF(J125=41,'Equivalencia BH-BMPT'!$D$42,IF(J125=42,'Equivalencia BH-BMPT'!$D$43,IF(J125=43,'Equivalencia BH-BMPT'!$D$44,IF(J125=44,'Equivalencia BH-BMPT'!$D$45,IF(J125=45,'Equivalencia BH-BMPT'!$D$46,"No ha seleccionado un número de programa")))))))))))))))))))))))))))))))))))))))))))))</f>
        <v>Desarrollo integral desde la gestación hasta la adolescencia</v>
      </c>
      <c r="L125" s="79" t="s">
        <v>649</v>
      </c>
      <c r="M125" s="76">
        <v>900175862</v>
      </c>
      <c r="N125" s="97" t="s">
        <v>755</v>
      </c>
      <c r="O125" s="110">
        <v>140131551</v>
      </c>
      <c r="P125" s="66"/>
      <c r="Q125" s="67"/>
      <c r="R125" s="110"/>
      <c r="S125" s="100">
        <v>0</v>
      </c>
      <c r="T125" s="100">
        <f t="shared" si="8"/>
        <v>140131551</v>
      </c>
      <c r="U125" s="100">
        <v>116994325</v>
      </c>
      <c r="V125" s="105">
        <v>43298</v>
      </c>
      <c r="W125" s="105">
        <v>43321</v>
      </c>
      <c r="X125" s="105">
        <v>43467</v>
      </c>
      <c r="Y125" s="86">
        <v>150</v>
      </c>
      <c r="Z125" s="86">
        <v>0</v>
      </c>
      <c r="AA125" s="68"/>
      <c r="AB125" s="62"/>
      <c r="AC125" s="62" t="s">
        <v>791</v>
      </c>
      <c r="AD125" s="62"/>
      <c r="AE125" s="62"/>
      <c r="AF125" s="69">
        <f t="shared" si="6"/>
        <v>0.83488924631969574</v>
      </c>
      <c r="AG125" s="27"/>
      <c r="AH125" s="27" t="b">
        <f t="shared" si="7"/>
        <v>0</v>
      </c>
    </row>
    <row r="126" spans="1:34" ht="44.25" customHeight="1" x14ac:dyDescent="0.25">
      <c r="A126" s="86">
        <v>113</v>
      </c>
      <c r="B126" s="86">
        <v>2018</v>
      </c>
      <c r="C126" s="87" t="s">
        <v>367</v>
      </c>
      <c r="D126" s="74">
        <v>5</v>
      </c>
      <c r="E126" s="87" t="str">
        <f>IF(D126=1,'Tipo '!$B$2,IF(D126=2,'Tipo '!$B$3,IF(D126=3,'Tipo '!$B$4,IF(D126=4,'Tipo '!$B$5,IF(D126=5,'Tipo '!$B$6,IF(D126=6,'Tipo '!$B$7,IF(D126=7,'Tipo '!$B$8,IF(D126=8,'Tipo '!$B$9,IF(D126=9,'Tipo '!$B$10,IF(D126=10,'Tipo '!$B$11,IF(D126=11,'Tipo '!$B$12,IF(D126=12,'Tipo '!$B$13,IF(D126=13,'Tipo '!$B$14,IF(D126=14,'Tipo '!$B$15,IF(D126=15,'Tipo '!$B$16,IF(D126=16,'Tipo '!$B$17,IF(D126=17,'Tipo '!$B$18,IF(D126=18,'Tipo '!$B$19,IF(D126=19,'Tipo '!$B$20,IF(D126=20,'Tipo '!$B$21,"No ha seleccionado un tipo de contrato válido"))))))))))))))))))))</f>
        <v>CONTRATOS DE PRESTACIÓN DE SERVICIOS PROFESIONALES Y DE APOYO A LA GESTIÓN</v>
      </c>
      <c r="F126" s="112" t="s">
        <v>107</v>
      </c>
      <c r="G126" s="63" t="s">
        <v>116</v>
      </c>
      <c r="H126" s="64" t="s">
        <v>531</v>
      </c>
      <c r="I126" s="83" t="s">
        <v>163</v>
      </c>
      <c r="J126" s="84">
        <v>19</v>
      </c>
      <c r="K126" s="65" t="str">
        <f>IF(J126=1,'Equivalencia BH-BMPT'!$D$2,IF(J126=2,'Equivalencia BH-BMPT'!$D$3,IF(J126=3,'Equivalencia BH-BMPT'!$D$4,IF(J126=4,'Equivalencia BH-BMPT'!$D$5,IF(J126=5,'Equivalencia BH-BMPT'!$D$6,IF(J126=6,'Equivalencia BH-BMPT'!$D$7,IF(J126=7,'Equivalencia BH-BMPT'!$D$8,IF(J126=8,'Equivalencia BH-BMPT'!$D$9,IF(J126=9,'Equivalencia BH-BMPT'!$D$10,IF(J126=10,'Equivalencia BH-BMPT'!$D$11,IF(J126=11,'Equivalencia BH-BMPT'!$D$12,IF(J126=12,'Equivalencia BH-BMPT'!$D$13,IF(J126=13,'Equivalencia BH-BMPT'!$D$14,IF(J126=14,'Equivalencia BH-BMPT'!$D$15,IF(J126=15,'Equivalencia BH-BMPT'!$D$16,IF(J126=16,'Equivalencia BH-BMPT'!$D$17,IF(J126=17,'Equivalencia BH-BMPT'!$D$18,IF(J126=18,'Equivalencia BH-BMPT'!$D$19,IF(J126=19,'Equivalencia BH-BMPT'!$D$20,IF(J126=20,'Equivalencia BH-BMPT'!$D$21,IF(J126=21,'Equivalencia BH-BMPT'!$D$22,IF(J126=22,'Equivalencia BH-BMPT'!$D$23,IF(J126=23,'Equivalencia BH-BMPT'!#REF!,IF(J126=24,'Equivalencia BH-BMPT'!$D$25,IF(J126=25,'Equivalencia BH-BMPT'!$D$26,IF(J126=26,'Equivalencia BH-BMPT'!$D$27,IF(J126=27,'Equivalencia BH-BMPT'!$D$28,IF(J126=28,'Equivalencia BH-BMPT'!$D$29,IF(J126=29,'Equivalencia BH-BMPT'!$D$30,IF(J126=30,'Equivalencia BH-BMPT'!$D$31,IF(J126=31,'Equivalencia BH-BMPT'!$D$32,IF(J126=32,'Equivalencia BH-BMPT'!$D$33,IF(J126=33,'Equivalencia BH-BMPT'!$D$34,IF(J126=34,'Equivalencia BH-BMPT'!$D$35,IF(J126=35,'Equivalencia BH-BMPT'!$D$36,IF(J126=36,'Equivalencia BH-BMPT'!$D$37,IF(J126=37,'Equivalencia BH-BMPT'!$D$38,IF(J126=38,'Equivalencia BH-BMPT'!#REF!,IF(J126=39,'Equivalencia BH-BMPT'!$D$40,IF(J126=40,'Equivalencia BH-BMPT'!$D$41,IF(J126=41,'Equivalencia BH-BMPT'!$D$42,IF(J126=42,'Equivalencia BH-BMPT'!$D$43,IF(J126=43,'Equivalencia BH-BMPT'!$D$44,IF(J126=44,'Equivalencia BH-BMPT'!$D$45,IF(J126=45,'Equivalencia BH-BMPT'!$D$46,"No ha seleccionado un número de programa")))))))))))))))))))))))))))))))))))))))))))))</f>
        <v>Seguridad y convivencia para todos</v>
      </c>
      <c r="L126" s="79" t="s">
        <v>643</v>
      </c>
      <c r="M126" s="76">
        <v>72152335</v>
      </c>
      <c r="N126" s="97" t="s">
        <v>756</v>
      </c>
      <c r="O126" s="110">
        <v>32033230</v>
      </c>
      <c r="P126" s="66"/>
      <c r="Q126" s="67"/>
      <c r="R126" s="110">
        <v>1</v>
      </c>
      <c r="S126" s="100">
        <v>4546652</v>
      </c>
      <c r="T126" s="100">
        <f t="shared" si="8"/>
        <v>36579882</v>
      </c>
      <c r="U126" s="100">
        <v>27693333</v>
      </c>
      <c r="V126" s="105">
        <v>43307</v>
      </c>
      <c r="W126" s="105">
        <v>43307</v>
      </c>
      <c r="X126" s="105">
        <v>43533</v>
      </c>
      <c r="Y126" s="86">
        <v>155</v>
      </c>
      <c r="Z126" s="86">
        <v>69</v>
      </c>
      <c r="AA126" s="68"/>
      <c r="AB126" s="62"/>
      <c r="AC126" s="62" t="s">
        <v>791</v>
      </c>
      <c r="AD126" s="62"/>
      <c r="AE126" s="62"/>
      <c r="AF126" s="69">
        <f t="shared" si="6"/>
        <v>0.75706457992401399</v>
      </c>
      <c r="AG126" s="27"/>
      <c r="AH126" s="27" t="b">
        <f t="shared" si="7"/>
        <v>0</v>
      </c>
    </row>
    <row r="127" spans="1:34" ht="44.25" customHeight="1" x14ac:dyDescent="0.25">
      <c r="A127" s="86">
        <v>114</v>
      </c>
      <c r="B127" s="86">
        <v>2018</v>
      </c>
      <c r="C127" s="87" t="s">
        <v>368</v>
      </c>
      <c r="D127" s="74">
        <v>4</v>
      </c>
      <c r="E127" s="87" t="str">
        <f>IF(D127=1,'Tipo '!$B$2,IF(D127=2,'Tipo '!$B$3,IF(D127=3,'Tipo '!$B$4,IF(D127=4,'Tipo '!$B$5,IF(D127=5,'Tipo '!$B$6,IF(D127=6,'Tipo '!$B$7,IF(D127=7,'Tipo '!$B$8,IF(D127=8,'Tipo '!$B$9,IF(D127=9,'Tipo '!$B$10,IF(D127=10,'Tipo '!$B$11,IF(D127=11,'Tipo '!$B$12,IF(D127=12,'Tipo '!$B$13,IF(D127=13,'Tipo '!$B$14,IF(D127=14,'Tipo '!$B$15,IF(D127=15,'Tipo '!$B$16,IF(D127=16,'Tipo '!$B$17,IF(D127=17,'Tipo '!$B$18,IF(D127=18,'Tipo '!$B$19,IF(D127=19,'Tipo '!$B$20,IF(D127=20,'Tipo '!$B$21,"No ha seleccionado un tipo de contrato válido"))))))))))))))))))))</f>
        <v>CONTRATOS DE PRESTACIÓN DE SERVICIOS</v>
      </c>
      <c r="F127" s="112" t="s">
        <v>104</v>
      </c>
      <c r="G127" s="63" t="s">
        <v>121</v>
      </c>
      <c r="H127" s="64" t="s">
        <v>532</v>
      </c>
      <c r="I127" s="83" t="s">
        <v>163</v>
      </c>
      <c r="J127" s="84">
        <v>45</v>
      </c>
      <c r="K127" s="65" t="str">
        <f>IF(J127=1,'Equivalencia BH-BMPT'!$D$2,IF(J127=2,'Equivalencia BH-BMPT'!$D$3,IF(J127=3,'Equivalencia BH-BMPT'!$D$4,IF(J127=4,'Equivalencia BH-BMPT'!$D$5,IF(J127=5,'Equivalencia BH-BMPT'!$D$6,IF(J127=6,'Equivalencia BH-BMPT'!$D$7,IF(J127=7,'Equivalencia BH-BMPT'!$D$8,IF(J127=8,'Equivalencia BH-BMPT'!$D$9,IF(J127=9,'Equivalencia BH-BMPT'!$D$10,IF(J127=10,'Equivalencia BH-BMPT'!$D$11,IF(J127=11,'Equivalencia BH-BMPT'!$D$12,IF(J127=12,'Equivalencia BH-BMPT'!$D$13,IF(J127=13,'Equivalencia BH-BMPT'!$D$14,IF(J127=14,'Equivalencia BH-BMPT'!$D$15,IF(J127=15,'Equivalencia BH-BMPT'!$D$16,IF(J127=16,'Equivalencia BH-BMPT'!$D$17,IF(J127=17,'Equivalencia BH-BMPT'!$D$18,IF(J127=18,'Equivalencia BH-BMPT'!$D$19,IF(J127=19,'Equivalencia BH-BMPT'!$D$20,IF(J127=20,'Equivalencia BH-BMPT'!$D$21,IF(J127=21,'Equivalencia BH-BMPT'!$D$22,IF(J127=22,'Equivalencia BH-BMPT'!$D$23,IF(J127=23,'Equivalencia BH-BMPT'!#REF!,IF(J127=24,'Equivalencia BH-BMPT'!$D$25,IF(J127=25,'Equivalencia BH-BMPT'!$D$26,IF(J127=26,'Equivalencia BH-BMPT'!$D$27,IF(J127=27,'Equivalencia BH-BMPT'!$D$28,IF(J127=28,'Equivalencia BH-BMPT'!$D$29,IF(J127=29,'Equivalencia BH-BMPT'!$D$30,IF(J127=30,'Equivalencia BH-BMPT'!$D$31,IF(J127=31,'Equivalencia BH-BMPT'!$D$32,IF(J127=32,'Equivalencia BH-BMPT'!$D$33,IF(J127=33,'Equivalencia BH-BMPT'!$D$34,IF(J127=34,'Equivalencia BH-BMPT'!$D$35,IF(J127=35,'Equivalencia BH-BMPT'!$D$36,IF(J127=36,'Equivalencia BH-BMPT'!$D$37,IF(J127=37,'Equivalencia BH-BMPT'!$D$38,IF(J127=38,'Equivalencia BH-BMPT'!#REF!,IF(J127=39,'Equivalencia BH-BMPT'!$D$40,IF(J127=40,'Equivalencia BH-BMPT'!$D$41,IF(J127=41,'Equivalencia BH-BMPT'!$D$42,IF(J127=42,'Equivalencia BH-BMPT'!$D$43,IF(J127=43,'Equivalencia BH-BMPT'!$D$44,IF(J127=44,'Equivalencia BH-BMPT'!$D$45,IF(J127=45,'Equivalencia BH-BMPT'!$D$46,"No ha seleccionado un número de programa")))))))))))))))))))))))))))))))))))))))))))))</f>
        <v>Gobernanza e influencia local, regional e internacional</v>
      </c>
      <c r="L127" s="79" t="s">
        <v>648</v>
      </c>
      <c r="M127" s="76" t="s">
        <v>757</v>
      </c>
      <c r="N127" s="97" t="s">
        <v>758</v>
      </c>
      <c r="O127" s="110">
        <v>4100000</v>
      </c>
      <c r="P127" s="66"/>
      <c r="Q127" s="67"/>
      <c r="R127" s="110"/>
      <c r="S127" s="100">
        <v>0</v>
      </c>
      <c r="T127" s="100">
        <f t="shared" si="8"/>
        <v>4100000</v>
      </c>
      <c r="U127" s="100">
        <v>0</v>
      </c>
      <c r="V127" s="105">
        <v>43313</v>
      </c>
      <c r="W127" s="105">
        <v>43321</v>
      </c>
      <c r="X127" s="105">
        <v>43351</v>
      </c>
      <c r="Y127" s="86">
        <v>30</v>
      </c>
      <c r="Z127" s="86">
        <v>0</v>
      </c>
      <c r="AA127" s="68"/>
      <c r="AB127" s="62"/>
      <c r="AC127" s="62" t="s">
        <v>791</v>
      </c>
      <c r="AD127" s="62"/>
      <c r="AE127" s="62"/>
      <c r="AF127" s="69">
        <f t="shared" si="6"/>
        <v>0</v>
      </c>
      <c r="AG127" s="27"/>
      <c r="AH127" s="27" t="b">
        <f t="shared" si="7"/>
        <v>0</v>
      </c>
    </row>
    <row r="128" spans="1:34" ht="44.25" customHeight="1" x14ac:dyDescent="0.25">
      <c r="A128" s="86">
        <v>115</v>
      </c>
      <c r="B128" s="86">
        <v>2018</v>
      </c>
      <c r="C128" s="87" t="s">
        <v>369</v>
      </c>
      <c r="D128" s="74">
        <v>6</v>
      </c>
      <c r="E128" s="87" t="str">
        <f>IF(D128=1,'Tipo '!$B$2,IF(D128=2,'Tipo '!$B$3,IF(D128=3,'Tipo '!$B$4,IF(D128=4,'Tipo '!$B$5,IF(D128=5,'Tipo '!$B$6,IF(D128=6,'Tipo '!$B$7,IF(D128=7,'Tipo '!$B$8,IF(D128=8,'Tipo '!$B$9,IF(D128=9,'Tipo '!$B$10,IF(D128=10,'Tipo '!$B$11,IF(D128=11,'Tipo '!$B$12,IF(D128=12,'Tipo '!$B$13,IF(D128=13,'Tipo '!$B$14,IF(D128=14,'Tipo '!$B$15,IF(D128=15,'Tipo '!$B$16,IF(D128=16,'Tipo '!$B$17,IF(D128=17,'Tipo '!$B$18,IF(D128=18,'Tipo '!$B$19,IF(D128=19,'Tipo '!$B$20,IF(D128=20,'Tipo '!$B$21,"No ha seleccionado un tipo de contrato válido"))))))))))))))))))))</f>
        <v>COMPRAVENTA DE BIENES MUEBLES</v>
      </c>
      <c r="F128" s="112" t="s">
        <v>104</v>
      </c>
      <c r="G128" s="63" t="s">
        <v>121</v>
      </c>
      <c r="H128" s="64" t="s">
        <v>533</v>
      </c>
      <c r="I128" s="83" t="s">
        <v>162</v>
      </c>
      <c r="J128" s="84"/>
      <c r="K128" s="65" t="str">
        <f>IF(J128=1,'Equivalencia BH-BMPT'!$D$2,IF(J128=2,'Equivalencia BH-BMPT'!$D$3,IF(J128=3,'Equivalencia BH-BMPT'!$D$4,IF(J128=4,'Equivalencia BH-BMPT'!$D$5,IF(J128=5,'Equivalencia BH-BMPT'!$D$6,IF(J128=6,'Equivalencia BH-BMPT'!$D$7,IF(J128=7,'Equivalencia BH-BMPT'!$D$8,IF(J128=8,'Equivalencia BH-BMPT'!$D$9,IF(J128=9,'Equivalencia BH-BMPT'!$D$10,IF(J128=10,'Equivalencia BH-BMPT'!$D$11,IF(J128=11,'Equivalencia BH-BMPT'!$D$12,IF(J128=12,'Equivalencia BH-BMPT'!$D$13,IF(J128=13,'Equivalencia BH-BMPT'!$D$14,IF(J128=14,'Equivalencia BH-BMPT'!$D$15,IF(J128=15,'Equivalencia BH-BMPT'!$D$16,IF(J128=16,'Equivalencia BH-BMPT'!$D$17,IF(J128=17,'Equivalencia BH-BMPT'!$D$18,IF(J128=18,'Equivalencia BH-BMPT'!$D$19,IF(J128=19,'Equivalencia BH-BMPT'!$D$20,IF(J128=20,'Equivalencia BH-BMPT'!$D$21,IF(J128=21,'Equivalencia BH-BMPT'!$D$22,IF(J128=22,'Equivalencia BH-BMPT'!$D$23,IF(J128=23,'Equivalencia BH-BMPT'!#REF!,IF(J128=24,'Equivalencia BH-BMPT'!$D$25,IF(J128=25,'Equivalencia BH-BMPT'!$D$26,IF(J128=26,'Equivalencia BH-BMPT'!$D$27,IF(J128=27,'Equivalencia BH-BMPT'!$D$28,IF(J128=28,'Equivalencia BH-BMPT'!$D$29,IF(J128=29,'Equivalencia BH-BMPT'!$D$30,IF(J128=30,'Equivalencia BH-BMPT'!$D$31,IF(J128=31,'Equivalencia BH-BMPT'!$D$32,IF(J128=32,'Equivalencia BH-BMPT'!$D$33,IF(J128=33,'Equivalencia BH-BMPT'!$D$34,IF(J128=34,'Equivalencia BH-BMPT'!$D$35,IF(J128=35,'Equivalencia BH-BMPT'!$D$36,IF(J128=36,'Equivalencia BH-BMPT'!$D$37,IF(J128=37,'Equivalencia BH-BMPT'!$D$38,IF(J128=38,'Equivalencia BH-BMPT'!#REF!,IF(J128=39,'Equivalencia BH-BMPT'!$D$40,IF(J128=40,'Equivalencia BH-BMPT'!$D$41,IF(J128=41,'Equivalencia BH-BMPT'!$D$42,IF(J128=42,'Equivalencia BH-BMPT'!$D$43,IF(J128=43,'Equivalencia BH-BMPT'!$D$44,IF(J128=44,'Equivalencia BH-BMPT'!$D$45,IF(J128=45,'Equivalencia BH-BMPT'!$D$46,"No ha seleccionado un número de programa")))))))))))))))))))))))))))))))))))))))))))))</f>
        <v>No ha seleccionado un número de programa</v>
      </c>
      <c r="L128" s="79">
        <v>1327</v>
      </c>
      <c r="M128" s="76" t="s">
        <v>788</v>
      </c>
      <c r="N128" s="97" t="s">
        <v>605</v>
      </c>
      <c r="O128" s="110"/>
      <c r="P128" s="66"/>
      <c r="Q128" s="67"/>
      <c r="R128" s="110"/>
      <c r="S128" s="100">
        <v>7417032</v>
      </c>
      <c r="T128" s="100">
        <f t="shared" si="8"/>
        <v>7417032</v>
      </c>
      <c r="U128" s="100">
        <v>0</v>
      </c>
      <c r="V128" s="105">
        <v>43313</v>
      </c>
      <c r="W128" s="105">
        <v>43321</v>
      </c>
      <c r="X128" s="105">
        <v>43381</v>
      </c>
      <c r="Y128" s="86">
        <v>156</v>
      </c>
      <c r="Z128" s="86">
        <v>0</v>
      </c>
      <c r="AA128" s="68"/>
      <c r="AB128" s="62" t="s">
        <v>791</v>
      </c>
      <c r="AC128" s="62"/>
      <c r="AD128" s="62"/>
      <c r="AE128" s="62"/>
      <c r="AF128" s="69">
        <f t="shared" si="6"/>
        <v>0</v>
      </c>
      <c r="AG128" s="27"/>
      <c r="AH128" s="27" t="b">
        <f t="shared" si="7"/>
        <v>1</v>
      </c>
    </row>
    <row r="129" spans="1:34" ht="44.25" customHeight="1" x14ac:dyDescent="0.25">
      <c r="A129" s="86">
        <v>116</v>
      </c>
      <c r="B129" s="86">
        <v>2018</v>
      </c>
      <c r="C129" s="87" t="s">
        <v>370</v>
      </c>
      <c r="D129" s="74">
        <v>4</v>
      </c>
      <c r="E129" s="87" t="str">
        <f>IF(D129=1,'Tipo '!$B$2,IF(D129=2,'Tipo '!$B$3,IF(D129=3,'Tipo '!$B$4,IF(D129=4,'Tipo '!$B$5,IF(D129=5,'Tipo '!$B$6,IF(D129=6,'Tipo '!$B$7,IF(D129=7,'Tipo '!$B$8,IF(D129=8,'Tipo '!$B$9,IF(D129=9,'Tipo '!$B$10,IF(D129=10,'Tipo '!$B$11,IF(D129=11,'Tipo '!$B$12,IF(D129=12,'Tipo '!$B$13,IF(D129=13,'Tipo '!$B$14,IF(D129=14,'Tipo '!$B$15,IF(D129=15,'Tipo '!$B$16,IF(D129=16,'Tipo '!$B$17,IF(D129=17,'Tipo '!$B$18,IF(D129=18,'Tipo '!$B$19,IF(D129=19,'Tipo '!$B$20,IF(D129=20,'Tipo '!$B$21,"No ha seleccionado un tipo de contrato válido"))))))))))))))))))))</f>
        <v>CONTRATOS DE PRESTACIÓN DE SERVICIOS</v>
      </c>
      <c r="F129" s="112" t="s">
        <v>108</v>
      </c>
      <c r="G129" s="63" t="s">
        <v>125</v>
      </c>
      <c r="H129" s="64" t="s">
        <v>534</v>
      </c>
      <c r="I129" s="83" t="s">
        <v>162</v>
      </c>
      <c r="J129" s="84"/>
      <c r="K129" s="65" t="str">
        <f>IF(J129=1,'Equivalencia BH-BMPT'!$D$2,IF(J129=2,'Equivalencia BH-BMPT'!$D$3,IF(J129=3,'Equivalencia BH-BMPT'!$D$4,IF(J129=4,'Equivalencia BH-BMPT'!$D$5,IF(J129=5,'Equivalencia BH-BMPT'!$D$6,IF(J129=6,'Equivalencia BH-BMPT'!$D$7,IF(J129=7,'Equivalencia BH-BMPT'!$D$8,IF(J129=8,'Equivalencia BH-BMPT'!$D$9,IF(J129=9,'Equivalencia BH-BMPT'!$D$10,IF(J129=10,'Equivalencia BH-BMPT'!$D$11,IF(J129=11,'Equivalencia BH-BMPT'!$D$12,IF(J129=12,'Equivalencia BH-BMPT'!$D$13,IF(J129=13,'Equivalencia BH-BMPT'!$D$14,IF(J129=14,'Equivalencia BH-BMPT'!$D$15,IF(J129=15,'Equivalencia BH-BMPT'!$D$16,IF(J129=16,'Equivalencia BH-BMPT'!$D$17,IF(J129=17,'Equivalencia BH-BMPT'!$D$18,IF(J129=18,'Equivalencia BH-BMPT'!$D$19,IF(J129=19,'Equivalencia BH-BMPT'!$D$20,IF(J129=20,'Equivalencia BH-BMPT'!$D$21,IF(J129=21,'Equivalencia BH-BMPT'!$D$22,IF(J129=22,'Equivalencia BH-BMPT'!$D$23,IF(J129=23,'Equivalencia BH-BMPT'!#REF!,IF(J129=24,'Equivalencia BH-BMPT'!$D$25,IF(J129=25,'Equivalencia BH-BMPT'!$D$26,IF(J129=26,'Equivalencia BH-BMPT'!$D$27,IF(J129=27,'Equivalencia BH-BMPT'!$D$28,IF(J129=28,'Equivalencia BH-BMPT'!$D$29,IF(J129=29,'Equivalencia BH-BMPT'!$D$30,IF(J129=30,'Equivalencia BH-BMPT'!$D$31,IF(J129=31,'Equivalencia BH-BMPT'!$D$32,IF(J129=32,'Equivalencia BH-BMPT'!$D$33,IF(J129=33,'Equivalencia BH-BMPT'!$D$34,IF(J129=34,'Equivalencia BH-BMPT'!$D$35,IF(J129=35,'Equivalencia BH-BMPT'!$D$36,IF(J129=36,'Equivalencia BH-BMPT'!$D$37,IF(J129=37,'Equivalencia BH-BMPT'!$D$38,IF(J129=38,'Equivalencia BH-BMPT'!#REF!,IF(J129=39,'Equivalencia BH-BMPT'!$D$40,IF(J129=40,'Equivalencia BH-BMPT'!$D$41,IF(J129=41,'Equivalencia BH-BMPT'!$D$42,IF(J129=42,'Equivalencia BH-BMPT'!$D$43,IF(J129=43,'Equivalencia BH-BMPT'!$D$44,IF(J129=44,'Equivalencia BH-BMPT'!$D$45,IF(J129=45,'Equivalencia BH-BMPT'!$D$46,"No ha seleccionado un número de programa")))))))))))))))))))))))))))))))))))))))))))))</f>
        <v>No ha seleccionado un número de programa</v>
      </c>
      <c r="L129" s="79">
        <v>0</v>
      </c>
      <c r="M129" s="76" t="s">
        <v>789</v>
      </c>
      <c r="N129" s="97" t="s">
        <v>606</v>
      </c>
      <c r="O129" s="110"/>
      <c r="P129" s="66"/>
      <c r="Q129" s="67"/>
      <c r="R129" s="110"/>
      <c r="S129" s="100">
        <v>28526859</v>
      </c>
      <c r="T129" s="100">
        <f t="shared" si="8"/>
        <v>28526859</v>
      </c>
      <c r="U129" s="100">
        <v>10747240</v>
      </c>
      <c r="V129" s="105">
        <v>43314</v>
      </c>
      <c r="W129" s="105">
        <v>43329</v>
      </c>
      <c r="X129" s="105">
        <v>43601</v>
      </c>
      <c r="Y129" s="86">
        <v>270</v>
      </c>
      <c r="Z129" s="86">
        <v>0</v>
      </c>
      <c r="AA129" s="68"/>
      <c r="AB129" s="62" t="s">
        <v>791</v>
      </c>
      <c r="AC129" s="62"/>
      <c r="AD129" s="62"/>
      <c r="AE129" s="62"/>
      <c r="AF129" s="69">
        <f t="shared" si="6"/>
        <v>0.37674109161474806</v>
      </c>
      <c r="AG129" s="27"/>
      <c r="AH129" s="27" t="b">
        <f t="shared" si="7"/>
        <v>1</v>
      </c>
    </row>
    <row r="130" spans="1:34" ht="44.25" customHeight="1" x14ac:dyDescent="0.25">
      <c r="A130" s="86">
        <v>117</v>
      </c>
      <c r="B130" s="86">
        <v>2018</v>
      </c>
      <c r="C130" s="87" t="s">
        <v>371</v>
      </c>
      <c r="D130" s="74">
        <v>4</v>
      </c>
      <c r="E130" s="87" t="str">
        <f>IF(D130=1,'Tipo '!$B$2,IF(D130=2,'Tipo '!$B$3,IF(D130=3,'Tipo '!$B$4,IF(D130=4,'Tipo '!$B$5,IF(D130=5,'Tipo '!$B$6,IF(D130=6,'Tipo '!$B$7,IF(D130=7,'Tipo '!$B$8,IF(D130=8,'Tipo '!$B$9,IF(D130=9,'Tipo '!$B$10,IF(D130=10,'Tipo '!$B$11,IF(D130=11,'Tipo '!$B$12,IF(D130=12,'Tipo '!$B$13,IF(D130=13,'Tipo '!$B$14,IF(D130=14,'Tipo '!$B$15,IF(D130=15,'Tipo '!$B$16,IF(D130=16,'Tipo '!$B$17,IF(D130=17,'Tipo '!$B$18,IF(D130=18,'Tipo '!$B$19,IF(D130=19,'Tipo '!$B$20,IF(D130=20,'Tipo '!$B$21,"No ha seleccionado un tipo de contrato válido"))))))))))))))))))))</f>
        <v>CONTRATOS DE PRESTACIÓN DE SERVICIOS</v>
      </c>
      <c r="F130" s="112" t="s">
        <v>105</v>
      </c>
      <c r="G130" s="63" t="s">
        <v>121</v>
      </c>
      <c r="H130" s="64" t="s">
        <v>535</v>
      </c>
      <c r="I130" s="83" t="s">
        <v>163</v>
      </c>
      <c r="J130" s="84">
        <v>11</v>
      </c>
      <c r="K130" s="65" t="str">
        <f>IF(J130=1,'Equivalencia BH-BMPT'!$D$2,IF(J130=2,'Equivalencia BH-BMPT'!$D$3,IF(J130=3,'Equivalencia BH-BMPT'!$D$4,IF(J130=4,'Equivalencia BH-BMPT'!$D$5,IF(J130=5,'Equivalencia BH-BMPT'!$D$6,IF(J130=6,'Equivalencia BH-BMPT'!$D$7,IF(J130=7,'Equivalencia BH-BMPT'!$D$8,IF(J130=8,'Equivalencia BH-BMPT'!$D$9,IF(J130=9,'Equivalencia BH-BMPT'!$D$10,IF(J130=10,'Equivalencia BH-BMPT'!$D$11,IF(J130=11,'Equivalencia BH-BMPT'!$D$12,IF(J130=12,'Equivalencia BH-BMPT'!$D$13,IF(J130=13,'Equivalencia BH-BMPT'!$D$14,IF(J130=14,'Equivalencia BH-BMPT'!$D$15,IF(J130=15,'Equivalencia BH-BMPT'!$D$16,IF(J130=16,'Equivalencia BH-BMPT'!$D$17,IF(J130=17,'Equivalencia BH-BMPT'!$D$18,IF(J130=18,'Equivalencia BH-BMPT'!$D$19,IF(J130=19,'Equivalencia BH-BMPT'!$D$20,IF(J130=20,'Equivalencia BH-BMPT'!$D$21,IF(J130=21,'Equivalencia BH-BMPT'!$D$22,IF(J130=22,'Equivalencia BH-BMPT'!$D$23,IF(J130=23,'Equivalencia BH-BMPT'!#REF!,IF(J130=24,'Equivalencia BH-BMPT'!$D$25,IF(J130=25,'Equivalencia BH-BMPT'!$D$26,IF(J130=26,'Equivalencia BH-BMPT'!$D$27,IF(J130=27,'Equivalencia BH-BMPT'!$D$28,IF(J130=28,'Equivalencia BH-BMPT'!$D$29,IF(J130=29,'Equivalencia BH-BMPT'!$D$30,IF(J130=30,'Equivalencia BH-BMPT'!$D$31,IF(J130=31,'Equivalencia BH-BMPT'!$D$32,IF(J130=32,'Equivalencia BH-BMPT'!$D$33,IF(J130=33,'Equivalencia BH-BMPT'!$D$34,IF(J130=34,'Equivalencia BH-BMPT'!$D$35,IF(J130=35,'Equivalencia BH-BMPT'!$D$36,IF(J130=36,'Equivalencia BH-BMPT'!$D$37,IF(J130=37,'Equivalencia BH-BMPT'!$D$38,IF(J130=38,'Equivalencia BH-BMPT'!#REF!,IF(J130=39,'Equivalencia BH-BMPT'!$D$40,IF(J130=40,'Equivalencia BH-BMPT'!$D$41,IF(J130=41,'Equivalencia BH-BMPT'!$D$42,IF(J130=42,'Equivalencia BH-BMPT'!$D$43,IF(J130=43,'Equivalencia BH-BMPT'!$D$44,IF(J130=44,'Equivalencia BH-BMPT'!$D$45,IF(J130=45,'Equivalencia BH-BMPT'!$D$46,"No ha seleccionado un número de programa")))))))))))))))))))))))))))))))))))))))))))))</f>
        <v>Mejores oportunidades para el desarrollo a través de la cultura, la recreación y el deporte</v>
      </c>
      <c r="L130" s="79" t="s">
        <v>650</v>
      </c>
      <c r="M130" s="76" t="s">
        <v>759</v>
      </c>
      <c r="N130" s="97" t="s">
        <v>760</v>
      </c>
      <c r="O130" s="110">
        <v>475393100</v>
      </c>
      <c r="P130" s="66"/>
      <c r="Q130" s="67"/>
      <c r="R130" s="110"/>
      <c r="S130" s="100">
        <v>0</v>
      </c>
      <c r="T130" s="100">
        <f t="shared" si="8"/>
        <v>475393100</v>
      </c>
      <c r="U130" s="100">
        <v>0</v>
      </c>
      <c r="V130" s="105">
        <v>43328</v>
      </c>
      <c r="W130" s="105">
        <v>43368</v>
      </c>
      <c r="X130" s="105">
        <v>43548</v>
      </c>
      <c r="Y130" s="86">
        <v>180</v>
      </c>
      <c r="Z130" s="86">
        <v>0</v>
      </c>
      <c r="AA130" s="68"/>
      <c r="AB130" s="62"/>
      <c r="AC130" s="62" t="s">
        <v>791</v>
      </c>
      <c r="AD130" s="62"/>
      <c r="AE130" s="62"/>
      <c r="AF130" s="69">
        <f t="shared" si="6"/>
        <v>0</v>
      </c>
      <c r="AG130" s="27"/>
      <c r="AH130" s="27" t="b">
        <f t="shared" si="7"/>
        <v>0</v>
      </c>
    </row>
    <row r="131" spans="1:34" ht="44.25" customHeight="1" x14ac:dyDescent="0.25">
      <c r="A131" s="86">
        <v>118</v>
      </c>
      <c r="B131" s="86">
        <v>2018</v>
      </c>
      <c r="C131" s="87" t="s">
        <v>372</v>
      </c>
      <c r="D131" s="74">
        <v>5</v>
      </c>
      <c r="E131" s="87" t="str">
        <f>IF(D131=1,'Tipo '!$B$2,IF(D131=2,'Tipo '!$B$3,IF(D131=3,'Tipo '!$B$4,IF(D131=4,'Tipo '!$B$5,IF(D131=5,'Tipo '!$B$6,IF(D131=6,'Tipo '!$B$7,IF(D131=7,'Tipo '!$B$8,IF(D131=8,'Tipo '!$B$9,IF(D131=9,'Tipo '!$B$10,IF(D131=10,'Tipo '!$B$11,IF(D131=11,'Tipo '!$B$12,IF(D131=12,'Tipo '!$B$13,IF(D131=13,'Tipo '!$B$14,IF(D131=14,'Tipo '!$B$15,IF(D131=15,'Tipo '!$B$16,IF(D131=16,'Tipo '!$B$17,IF(D131=17,'Tipo '!$B$18,IF(D131=18,'Tipo '!$B$19,IF(D131=19,'Tipo '!$B$20,IF(D131=20,'Tipo '!$B$21,"No ha seleccionado un tipo de contrato válido"))))))))))))))))))))</f>
        <v>CONTRATOS DE PRESTACIÓN DE SERVICIOS PROFESIONALES Y DE APOYO A LA GESTIÓN</v>
      </c>
      <c r="F131" s="112" t="s">
        <v>107</v>
      </c>
      <c r="G131" s="63" t="s">
        <v>116</v>
      </c>
      <c r="H131" s="64" t="s">
        <v>536</v>
      </c>
      <c r="I131" s="83" t="s">
        <v>163</v>
      </c>
      <c r="J131" s="84">
        <v>45</v>
      </c>
      <c r="K131" s="65" t="str">
        <f>IF(J131=1,'Equivalencia BH-BMPT'!$D$2,IF(J131=2,'Equivalencia BH-BMPT'!$D$3,IF(J131=3,'Equivalencia BH-BMPT'!$D$4,IF(J131=4,'Equivalencia BH-BMPT'!$D$5,IF(J131=5,'Equivalencia BH-BMPT'!$D$6,IF(J131=6,'Equivalencia BH-BMPT'!$D$7,IF(J131=7,'Equivalencia BH-BMPT'!$D$8,IF(J131=8,'Equivalencia BH-BMPT'!$D$9,IF(J131=9,'Equivalencia BH-BMPT'!$D$10,IF(J131=10,'Equivalencia BH-BMPT'!$D$11,IF(J131=11,'Equivalencia BH-BMPT'!$D$12,IF(J131=12,'Equivalencia BH-BMPT'!$D$13,IF(J131=13,'Equivalencia BH-BMPT'!$D$14,IF(J131=14,'Equivalencia BH-BMPT'!$D$15,IF(J131=15,'Equivalencia BH-BMPT'!$D$16,IF(J131=16,'Equivalencia BH-BMPT'!$D$17,IF(J131=17,'Equivalencia BH-BMPT'!$D$18,IF(J131=18,'Equivalencia BH-BMPT'!$D$19,IF(J131=19,'Equivalencia BH-BMPT'!$D$20,IF(J131=20,'Equivalencia BH-BMPT'!$D$21,IF(J131=21,'Equivalencia BH-BMPT'!$D$22,IF(J131=22,'Equivalencia BH-BMPT'!$D$23,IF(J131=23,'Equivalencia BH-BMPT'!#REF!,IF(J131=24,'Equivalencia BH-BMPT'!$D$25,IF(J131=25,'Equivalencia BH-BMPT'!$D$26,IF(J131=26,'Equivalencia BH-BMPT'!$D$27,IF(J131=27,'Equivalencia BH-BMPT'!$D$28,IF(J131=28,'Equivalencia BH-BMPT'!$D$29,IF(J131=29,'Equivalencia BH-BMPT'!$D$30,IF(J131=30,'Equivalencia BH-BMPT'!$D$31,IF(J131=31,'Equivalencia BH-BMPT'!$D$32,IF(J131=32,'Equivalencia BH-BMPT'!$D$33,IF(J131=33,'Equivalencia BH-BMPT'!$D$34,IF(J131=34,'Equivalencia BH-BMPT'!$D$35,IF(J131=35,'Equivalencia BH-BMPT'!$D$36,IF(J131=36,'Equivalencia BH-BMPT'!$D$37,IF(J131=37,'Equivalencia BH-BMPT'!$D$38,IF(J131=38,'Equivalencia BH-BMPT'!#REF!,IF(J131=39,'Equivalencia BH-BMPT'!$D$40,IF(J131=40,'Equivalencia BH-BMPT'!$D$41,IF(J131=41,'Equivalencia BH-BMPT'!$D$42,IF(J131=42,'Equivalencia BH-BMPT'!$D$43,IF(J131=43,'Equivalencia BH-BMPT'!$D$44,IF(J131=44,'Equivalencia BH-BMPT'!$D$45,IF(J131=45,'Equivalencia BH-BMPT'!$D$46,"No ha seleccionado un número de programa")))))))))))))))))))))))))))))))))))))))))))))</f>
        <v>Gobernanza e influencia local, regional e internacional</v>
      </c>
      <c r="L131" s="79" t="s">
        <v>642</v>
      </c>
      <c r="M131" s="113">
        <v>52841576</v>
      </c>
      <c r="N131" s="97" t="s">
        <v>761</v>
      </c>
      <c r="O131" s="110">
        <v>24800000</v>
      </c>
      <c r="P131" s="66"/>
      <c r="Q131" s="67"/>
      <c r="R131" s="110">
        <v>1</v>
      </c>
      <c r="S131" s="100">
        <v>4133320</v>
      </c>
      <c r="T131" s="100">
        <f t="shared" si="8"/>
        <v>28933320</v>
      </c>
      <c r="U131" s="100">
        <v>20873333</v>
      </c>
      <c r="V131" s="105">
        <v>43339</v>
      </c>
      <c r="W131" s="105">
        <v>43341</v>
      </c>
      <c r="X131" s="105">
        <v>43482</v>
      </c>
      <c r="Y131" s="86">
        <v>157</v>
      </c>
      <c r="Z131" s="86">
        <v>20</v>
      </c>
      <c r="AA131" s="68"/>
      <c r="AB131" s="62"/>
      <c r="AC131" s="62" t="s">
        <v>791</v>
      </c>
      <c r="AD131" s="62"/>
      <c r="AE131" s="62"/>
      <c r="AF131" s="69">
        <f t="shared" si="6"/>
        <v>0.7214288923635449</v>
      </c>
      <c r="AG131" s="27"/>
      <c r="AH131" s="27" t="b">
        <f t="shared" si="7"/>
        <v>0</v>
      </c>
    </row>
    <row r="132" spans="1:34" ht="44.25" customHeight="1" x14ac:dyDescent="0.25">
      <c r="A132" s="86">
        <v>119</v>
      </c>
      <c r="B132" s="86">
        <v>2018</v>
      </c>
      <c r="C132" s="87" t="s">
        <v>373</v>
      </c>
      <c r="D132" s="74">
        <v>4</v>
      </c>
      <c r="E132" s="87" t="str">
        <f>IF(D132=1,'Tipo '!$B$2,IF(D132=2,'Tipo '!$B$3,IF(D132=3,'Tipo '!$B$4,IF(D132=4,'Tipo '!$B$5,IF(D132=5,'Tipo '!$B$6,IF(D132=6,'Tipo '!$B$7,IF(D132=7,'Tipo '!$B$8,IF(D132=8,'Tipo '!$B$9,IF(D132=9,'Tipo '!$B$10,IF(D132=10,'Tipo '!$B$11,IF(D132=11,'Tipo '!$B$12,IF(D132=12,'Tipo '!$B$13,IF(D132=13,'Tipo '!$B$14,IF(D132=14,'Tipo '!$B$15,IF(D132=15,'Tipo '!$B$16,IF(D132=16,'Tipo '!$B$17,IF(D132=17,'Tipo '!$B$18,IF(D132=18,'Tipo '!$B$19,IF(D132=19,'Tipo '!$B$20,IF(D132=20,'Tipo '!$B$21,"No ha seleccionado un tipo de contrato válido"))))))))))))))))))))</f>
        <v>CONTRATOS DE PRESTACIÓN DE SERVICIOS</v>
      </c>
      <c r="F132" s="112" t="s">
        <v>105</v>
      </c>
      <c r="G132" s="63" t="s">
        <v>121</v>
      </c>
      <c r="H132" s="64" t="s">
        <v>537</v>
      </c>
      <c r="I132" s="83" t="s">
        <v>163</v>
      </c>
      <c r="J132" s="84">
        <v>11</v>
      </c>
      <c r="K132" s="65" t="str">
        <f>IF(J132=1,'Equivalencia BH-BMPT'!$D$2,IF(J132=2,'Equivalencia BH-BMPT'!$D$3,IF(J132=3,'Equivalencia BH-BMPT'!$D$4,IF(J132=4,'Equivalencia BH-BMPT'!$D$5,IF(J132=5,'Equivalencia BH-BMPT'!$D$6,IF(J132=6,'Equivalencia BH-BMPT'!$D$7,IF(J132=7,'Equivalencia BH-BMPT'!$D$8,IF(J132=8,'Equivalencia BH-BMPT'!$D$9,IF(J132=9,'Equivalencia BH-BMPT'!$D$10,IF(J132=10,'Equivalencia BH-BMPT'!$D$11,IF(J132=11,'Equivalencia BH-BMPT'!$D$12,IF(J132=12,'Equivalencia BH-BMPT'!$D$13,IF(J132=13,'Equivalencia BH-BMPT'!$D$14,IF(J132=14,'Equivalencia BH-BMPT'!$D$15,IF(J132=15,'Equivalencia BH-BMPT'!$D$16,IF(J132=16,'Equivalencia BH-BMPT'!$D$17,IF(J132=17,'Equivalencia BH-BMPT'!$D$18,IF(J132=18,'Equivalencia BH-BMPT'!$D$19,IF(J132=19,'Equivalencia BH-BMPT'!$D$20,IF(J132=20,'Equivalencia BH-BMPT'!$D$21,IF(J132=21,'Equivalencia BH-BMPT'!$D$22,IF(J132=22,'Equivalencia BH-BMPT'!$D$23,IF(J132=23,'Equivalencia BH-BMPT'!#REF!,IF(J132=24,'Equivalencia BH-BMPT'!$D$25,IF(J132=25,'Equivalencia BH-BMPT'!$D$26,IF(J132=26,'Equivalencia BH-BMPT'!$D$27,IF(J132=27,'Equivalencia BH-BMPT'!$D$28,IF(J132=28,'Equivalencia BH-BMPT'!$D$29,IF(J132=29,'Equivalencia BH-BMPT'!$D$30,IF(J132=30,'Equivalencia BH-BMPT'!$D$31,IF(J132=31,'Equivalencia BH-BMPT'!$D$32,IF(J132=32,'Equivalencia BH-BMPT'!$D$33,IF(J132=33,'Equivalencia BH-BMPT'!$D$34,IF(J132=34,'Equivalencia BH-BMPT'!$D$35,IF(J132=35,'Equivalencia BH-BMPT'!$D$36,IF(J132=36,'Equivalencia BH-BMPT'!$D$37,IF(J132=37,'Equivalencia BH-BMPT'!$D$38,IF(J132=38,'Equivalencia BH-BMPT'!#REF!,IF(J132=39,'Equivalencia BH-BMPT'!$D$40,IF(J132=40,'Equivalencia BH-BMPT'!$D$41,IF(J132=41,'Equivalencia BH-BMPT'!$D$42,IF(J132=42,'Equivalencia BH-BMPT'!$D$43,IF(J132=43,'Equivalencia BH-BMPT'!$D$44,IF(J132=44,'Equivalencia BH-BMPT'!$D$45,IF(J132=45,'Equivalencia BH-BMPT'!$D$46,"No ha seleccionado un número de programa")))))))))))))))))))))))))))))))))))))))))))))</f>
        <v>Mejores oportunidades para el desarrollo a través de la cultura, la recreación y el deporte</v>
      </c>
      <c r="L132" s="79" t="s">
        <v>650</v>
      </c>
      <c r="M132" s="76" t="s">
        <v>762</v>
      </c>
      <c r="N132" s="97" t="s">
        <v>763</v>
      </c>
      <c r="O132" s="110">
        <v>278003038</v>
      </c>
      <c r="P132" s="66"/>
      <c r="Q132" s="67"/>
      <c r="R132" s="110"/>
      <c r="S132" s="100">
        <v>0</v>
      </c>
      <c r="T132" s="100">
        <f t="shared" si="8"/>
        <v>278003038</v>
      </c>
      <c r="U132" s="100">
        <v>0</v>
      </c>
      <c r="V132" s="105">
        <v>43349</v>
      </c>
      <c r="W132" s="105">
        <v>43350</v>
      </c>
      <c r="X132" s="105">
        <v>43561</v>
      </c>
      <c r="Y132" s="86">
        <v>210</v>
      </c>
      <c r="Z132" s="86">
        <v>0</v>
      </c>
      <c r="AA132" s="68"/>
      <c r="AB132" s="62"/>
      <c r="AC132" s="62" t="s">
        <v>791</v>
      </c>
      <c r="AD132" s="62"/>
      <c r="AE132" s="62"/>
      <c r="AF132" s="69">
        <f t="shared" si="6"/>
        <v>0</v>
      </c>
      <c r="AG132" s="27"/>
      <c r="AH132" s="27" t="b">
        <f t="shared" si="7"/>
        <v>0</v>
      </c>
    </row>
    <row r="133" spans="1:34" ht="44.25" customHeight="1" x14ac:dyDescent="0.25">
      <c r="A133" s="86">
        <v>120</v>
      </c>
      <c r="B133" s="86">
        <v>2018</v>
      </c>
      <c r="C133" s="87" t="s">
        <v>374</v>
      </c>
      <c r="D133" s="74">
        <v>3</v>
      </c>
      <c r="E133" s="87" t="str">
        <f>IF(D133=1,'Tipo '!$B$2,IF(D133=2,'Tipo '!$B$3,IF(D133=3,'Tipo '!$B$4,IF(D133=4,'Tipo '!$B$5,IF(D133=5,'Tipo '!$B$6,IF(D133=6,'Tipo '!$B$7,IF(D133=7,'Tipo '!$B$8,IF(D133=8,'Tipo '!$B$9,IF(D133=9,'Tipo '!$B$10,IF(D133=10,'Tipo '!$B$11,IF(D133=11,'Tipo '!$B$12,IF(D133=12,'Tipo '!$B$13,IF(D133=13,'Tipo '!$B$14,IF(D133=14,'Tipo '!$B$15,IF(D133=15,'Tipo '!$B$16,IF(D133=16,'Tipo '!$B$17,IF(D133=17,'Tipo '!$B$18,IF(D133=18,'Tipo '!$B$19,IF(D133=19,'Tipo '!$B$20,IF(D133=20,'Tipo '!$B$21,"No ha seleccionado un tipo de contrato válido"))))))))))))))))))))</f>
        <v>INTERVENTORÍA</v>
      </c>
      <c r="F133" s="112" t="s">
        <v>104</v>
      </c>
      <c r="G133" s="63" t="s">
        <v>121</v>
      </c>
      <c r="H133" s="64" t="s">
        <v>538</v>
      </c>
      <c r="I133" s="83" t="s">
        <v>163</v>
      </c>
      <c r="J133" s="84">
        <v>11</v>
      </c>
      <c r="K133" s="65" t="str">
        <f>IF(J133=1,'Equivalencia BH-BMPT'!$D$2,IF(J133=2,'Equivalencia BH-BMPT'!$D$3,IF(J133=3,'Equivalencia BH-BMPT'!$D$4,IF(J133=4,'Equivalencia BH-BMPT'!$D$5,IF(J133=5,'Equivalencia BH-BMPT'!$D$6,IF(J133=6,'Equivalencia BH-BMPT'!$D$7,IF(J133=7,'Equivalencia BH-BMPT'!$D$8,IF(J133=8,'Equivalencia BH-BMPT'!$D$9,IF(J133=9,'Equivalencia BH-BMPT'!$D$10,IF(J133=10,'Equivalencia BH-BMPT'!$D$11,IF(J133=11,'Equivalencia BH-BMPT'!$D$12,IF(J133=12,'Equivalencia BH-BMPT'!$D$13,IF(J133=13,'Equivalencia BH-BMPT'!$D$14,IF(J133=14,'Equivalencia BH-BMPT'!$D$15,IF(J133=15,'Equivalencia BH-BMPT'!$D$16,IF(J133=16,'Equivalencia BH-BMPT'!$D$17,IF(J133=17,'Equivalencia BH-BMPT'!$D$18,IF(J133=18,'Equivalencia BH-BMPT'!$D$19,IF(J133=19,'Equivalencia BH-BMPT'!$D$20,IF(J133=20,'Equivalencia BH-BMPT'!$D$21,IF(J133=21,'Equivalencia BH-BMPT'!$D$22,IF(J133=22,'Equivalencia BH-BMPT'!$D$23,IF(J133=23,'Equivalencia BH-BMPT'!#REF!,IF(J133=24,'Equivalencia BH-BMPT'!$D$25,IF(J133=25,'Equivalencia BH-BMPT'!$D$26,IF(J133=26,'Equivalencia BH-BMPT'!$D$27,IF(J133=27,'Equivalencia BH-BMPT'!$D$28,IF(J133=28,'Equivalencia BH-BMPT'!$D$29,IF(J133=29,'Equivalencia BH-BMPT'!$D$30,IF(J133=30,'Equivalencia BH-BMPT'!$D$31,IF(J133=31,'Equivalencia BH-BMPT'!$D$32,IF(J133=32,'Equivalencia BH-BMPT'!$D$33,IF(J133=33,'Equivalencia BH-BMPT'!$D$34,IF(J133=34,'Equivalencia BH-BMPT'!$D$35,IF(J133=35,'Equivalencia BH-BMPT'!$D$36,IF(J133=36,'Equivalencia BH-BMPT'!$D$37,IF(J133=37,'Equivalencia BH-BMPT'!$D$38,IF(J133=38,'Equivalencia BH-BMPT'!#REF!,IF(J133=39,'Equivalencia BH-BMPT'!$D$40,IF(J133=40,'Equivalencia BH-BMPT'!$D$41,IF(J133=41,'Equivalencia BH-BMPT'!$D$42,IF(J133=42,'Equivalencia BH-BMPT'!$D$43,IF(J133=43,'Equivalencia BH-BMPT'!$D$44,IF(J133=44,'Equivalencia BH-BMPT'!$D$45,IF(J133=45,'Equivalencia BH-BMPT'!$D$46,"No ha seleccionado un número de programa")))))))))))))))))))))))))))))))))))))))))))))</f>
        <v>Mejores oportunidades para el desarrollo a través de la cultura, la recreación y el deporte</v>
      </c>
      <c r="L133" s="79" t="s">
        <v>650</v>
      </c>
      <c r="M133" s="113">
        <v>79499411</v>
      </c>
      <c r="N133" s="97" t="s">
        <v>764</v>
      </c>
      <c r="O133" s="110">
        <v>14000000</v>
      </c>
      <c r="P133" s="66"/>
      <c r="Q133" s="67"/>
      <c r="R133" s="110"/>
      <c r="S133" s="100">
        <v>0</v>
      </c>
      <c r="T133" s="100">
        <f t="shared" si="8"/>
        <v>14000000</v>
      </c>
      <c r="U133" s="100">
        <v>2000000</v>
      </c>
      <c r="V133" s="105">
        <v>43353</v>
      </c>
      <c r="W133" s="105">
        <v>43360</v>
      </c>
      <c r="X133" s="105">
        <v>43571</v>
      </c>
      <c r="Y133" s="86">
        <v>210</v>
      </c>
      <c r="Z133" s="86">
        <v>0</v>
      </c>
      <c r="AA133" s="68"/>
      <c r="AB133" s="62"/>
      <c r="AC133" s="62" t="s">
        <v>791</v>
      </c>
      <c r="AD133" s="62"/>
      <c r="AE133" s="62"/>
      <c r="AF133" s="69">
        <f t="shared" si="6"/>
        <v>0.14285714285714285</v>
      </c>
      <c r="AG133" s="27"/>
      <c r="AH133" s="27" t="b">
        <f t="shared" si="7"/>
        <v>0</v>
      </c>
    </row>
    <row r="134" spans="1:34" ht="44.25" customHeight="1" x14ac:dyDescent="0.25">
      <c r="A134" s="86">
        <v>121</v>
      </c>
      <c r="B134" s="86">
        <v>2018</v>
      </c>
      <c r="C134" s="87" t="s">
        <v>375</v>
      </c>
      <c r="D134" s="74">
        <v>5</v>
      </c>
      <c r="E134" s="87" t="str">
        <f>IF(D134=1,'Tipo '!$B$2,IF(D134=2,'Tipo '!$B$3,IF(D134=3,'Tipo '!$B$4,IF(D134=4,'Tipo '!$B$5,IF(D134=5,'Tipo '!$B$6,IF(D134=6,'Tipo '!$B$7,IF(D134=7,'Tipo '!$B$8,IF(D134=8,'Tipo '!$B$9,IF(D134=9,'Tipo '!$B$10,IF(D134=10,'Tipo '!$B$11,IF(D134=11,'Tipo '!$B$12,IF(D134=12,'Tipo '!$B$13,IF(D134=13,'Tipo '!$B$14,IF(D134=14,'Tipo '!$B$15,IF(D134=15,'Tipo '!$B$16,IF(D134=16,'Tipo '!$B$17,IF(D134=17,'Tipo '!$B$18,IF(D134=18,'Tipo '!$B$19,IF(D134=19,'Tipo '!$B$20,IF(D134=20,'Tipo '!$B$21,"No ha seleccionado un tipo de contrato válido"))))))))))))))))))))</f>
        <v>CONTRATOS DE PRESTACIÓN DE SERVICIOS PROFESIONALES Y DE APOYO A LA GESTIÓN</v>
      </c>
      <c r="F134" s="112" t="s">
        <v>107</v>
      </c>
      <c r="G134" s="63" t="s">
        <v>116</v>
      </c>
      <c r="H134" s="64" t="s">
        <v>539</v>
      </c>
      <c r="I134" s="83" t="s">
        <v>163</v>
      </c>
      <c r="J134" s="84">
        <v>45</v>
      </c>
      <c r="K134" s="65" t="str">
        <f>IF(J134=1,'Equivalencia BH-BMPT'!$D$2,IF(J134=2,'Equivalencia BH-BMPT'!$D$3,IF(J134=3,'Equivalencia BH-BMPT'!$D$4,IF(J134=4,'Equivalencia BH-BMPT'!$D$5,IF(J134=5,'Equivalencia BH-BMPT'!$D$6,IF(J134=6,'Equivalencia BH-BMPT'!$D$7,IF(J134=7,'Equivalencia BH-BMPT'!$D$8,IF(J134=8,'Equivalencia BH-BMPT'!$D$9,IF(J134=9,'Equivalencia BH-BMPT'!$D$10,IF(J134=10,'Equivalencia BH-BMPT'!$D$11,IF(J134=11,'Equivalencia BH-BMPT'!$D$12,IF(J134=12,'Equivalencia BH-BMPT'!$D$13,IF(J134=13,'Equivalencia BH-BMPT'!$D$14,IF(J134=14,'Equivalencia BH-BMPT'!$D$15,IF(J134=15,'Equivalencia BH-BMPT'!$D$16,IF(J134=16,'Equivalencia BH-BMPT'!$D$17,IF(J134=17,'Equivalencia BH-BMPT'!$D$18,IF(J134=18,'Equivalencia BH-BMPT'!$D$19,IF(J134=19,'Equivalencia BH-BMPT'!$D$20,IF(J134=20,'Equivalencia BH-BMPT'!$D$21,IF(J134=21,'Equivalencia BH-BMPT'!$D$22,IF(J134=22,'Equivalencia BH-BMPT'!$D$23,IF(J134=23,'Equivalencia BH-BMPT'!#REF!,IF(J134=24,'Equivalencia BH-BMPT'!$D$25,IF(J134=25,'Equivalencia BH-BMPT'!$D$26,IF(J134=26,'Equivalencia BH-BMPT'!$D$27,IF(J134=27,'Equivalencia BH-BMPT'!$D$28,IF(J134=28,'Equivalencia BH-BMPT'!$D$29,IF(J134=29,'Equivalencia BH-BMPT'!$D$30,IF(J134=30,'Equivalencia BH-BMPT'!$D$31,IF(J134=31,'Equivalencia BH-BMPT'!$D$32,IF(J134=32,'Equivalencia BH-BMPT'!$D$33,IF(J134=33,'Equivalencia BH-BMPT'!$D$34,IF(J134=34,'Equivalencia BH-BMPT'!$D$35,IF(J134=35,'Equivalencia BH-BMPT'!$D$36,IF(J134=36,'Equivalencia BH-BMPT'!$D$37,IF(J134=37,'Equivalencia BH-BMPT'!$D$38,IF(J134=38,'Equivalencia BH-BMPT'!#REF!,IF(J134=39,'Equivalencia BH-BMPT'!$D$40,IF(J134=40,'Equivalencia BH-BMPT'!$D$41,IF(J134=41,'Equivalencia BH-BMPT'!$D$42,IF(J134=42,'Equivalencia BH-BMPT'!$D$43,IF(J134=43,'Equivalencia BH-BMPT'!$D$44,IF(J134=44,'Equivalencia BH-BMPT'!$D$45,IF(J134=45,'Equivalencia BH-BMPT'!$D$46,"No ha seleccionado un número de programa")))))))))))))))))))))))))))))))))))))))))))))</f>
        <v>Gobernanza e influencia local, regional e internacional</v>
      </c>
      <c r="L134" s="79" t="s">
        <v>642</v>
      </c>
      <c r="M134" s="113">
        <v>1065617433</v>
      </c>
      <c r="N134" s="97" t="s">
        <v>607</v>
      </c>
      <c r="O134" s="110">
        <v>18961962</v>
      </c>
      <c r="P134" s="66"/>
      <c r="Q134" s="67"/>
      <c r="R134" s="110"/>
      <c r="S134" s="100">
        <v>0</v>
      </c>
      <c r="T134" s="100">
        <f t="shared" si="8"/>
        <v>18961962</v>
      </c>
      <c r="U134" s="100">
        <v>15468969</v>
      </c>
      <c r="V134" s="105">
        <v>43350</v>
      </c>
      <c r="W134" s="105">
        <v>43350</v>
      </c>
      <c r="X134" s="105">
        <v>43464</v>
      </c>
      <c r="Y134" s="86">
        <v>114</v>
      </c>
      <c r="Z134" s="86">
        <v>0</v>
      </c>
      <c r="AA134" s="68"/>
      <c r="AB134" s="62"/>
      <c r="AC134" s="62" t="s">
        <v>791</v>
      </c>
      <c r="AD134" s="62"/>
      <c r="AE134" s="62"/>
      <c r="AF134" s="69">
        <f t="shared" si="6"/>
        <v>0.81578947368421051</v>
      </c>
      <c r="AG134" s="27"/>
      <c r="AH134" s="27" t="b">
        <f t="shared" si="7"/>
        <v>0</v>
      </c>
    </row>
    <row r="135" spans="1:34" ht="44.25" customHeight="1" x14ac:dyDescent="0.25">
      <c r="A135" s="86">
        <v>122</v>
      </c>
      <c r="B135" s="86">
        <v>2018</v>
      </c>
      <c r="C135" s="87" t="s">
        <v>376</v>
      </c>
      <c r="D135" s="74">
        <v>4</v>
      </c>
      <c r="E135" s="87" t="str">
        <f>IF(D135=1,'Tipo '!$B$2,IF(D135=2,'Tipo '!$B$3,IF(D135=3,'Tipo '!$B$4,IF(D135=4,'Tipo '!$B$5,IF(D135=5,'Tipo '!$B$6,IF(D135=6,'Tipo '!$B$7,IF(D135=7,'Tipo '!$B$8,IF(D135=8,'Tipo '!$B$9,IF(D135=9,'Tipo '!$B$10,IF(D135=10,'Tipo '!$B$11,IF(D135=11,'Tipo '!$B$12,IF(D135=12,'Tipo '!$B$13,IF(D135=13,'Tipo '!$B$14,IF(D135=14,'Tipo '!$B$15,IF(D135=15,'Tipo '!$B$16,IF(D135=16,'Tipo '!$B$17,IF(D135=17,'Tipo '!$B$18,IF(D135=18,'Tipo '!$B$19,IF(D135=19,'Tipo '!$B$20,IF(D135=20,'Tipo '!$B$21,"No ha seleccionado un tipo de contrato válido"))))))))))))))))))))</f>
        <v>CONTRATOS DE PRESTACIÓN DE SERVICIOS</v>
      </c>
      <c r="F135" s="112" t="s">
        <v>105</v>
      </c>
      <c r="G135" s="63" t="s">
        <v>121</v>
      </c>
      <c r="H135" s="64" t="s">
        <v>540</v>
      </c>
      <c r="I135" s="83" t="s">
        <v>163</v>
      </c>
      <c r="J135" s="84">
        <v>11</v>
      </c>
      <c r="K135" s="65" t="str">
        <f>IF(J135=1,'Equivalencia BH-BMPT'!$D$2,IF(J135=2,'Equivalencia BH-BMPT'!$D$3,IF(J135=3,'Equivalencia BH-BMPT'!$D$4,IF(J135=4,'Equivalencia BH-BMPT'!$D$5,IF(J135=5,'Equivalencia BH-BMPT'!$D$6,IF(J135=6,'Equivalencia BH-BMPT'!$D$7,IF(J135=7,'Equivalencia BH-BMPT'!$D$8,IF(J135=8,'Equivalencia BH-BMPT'!$D$9,IF(J135=9,'Equivalencia BH-BMPT'!$D$10,IF(J135=10,'Equivalencia BH-BMPT'!$D$11,IF(J135=11,'Equivalencia BH-BMPT'!$D$12,IF(J135=12,'Equivalencia BH-BMPT'!$D$13,IF(J135=13,'Equivalencia BH-BMPT'!$D$14,IF(J135=14,'Equivalencia BH-BMPT'!$D$15,IF(J135=15,'Equivalencia BH-BMPT'!$D$16,IF(J135=16,'Equivalencia BH-BMPT'!$D$17,IF(J135=17,'Equivalencia BH-BMPT'!$D$18,IF(J135=18,'Equivalencia BH-BMPT'!$D$19,IF(J135=19,'Equivalencia BH-BMPT'!$D$20,IF(J135=20,'Equivalencia BH-BMPT'!$D$21,IF(J135=21,'Equivalencia BH-BMPT'!$D$22,IF(J135=22,'Equivalencia BH-BMPT'!$D$23,IF(J135=23,'Equivalencia BH-BMPT'!#REF!,IF(J135=24,'Equivalencia BH-BMPT'!$D$25,IF(J135=25,'Equivalencia BH-BMPT'!$D$26,IF(J135=26,'Equivalencia BH-BMPT'!$D$27,IF(J135=27,'Equivalencia BH-BMPT'!$D$28,IF(J135=28,'Equivalencia BH-BMPT'!$D$29,IF(J135=29,'Equivalencia BH-BMPT'!$D$30,IF(J135=30,'Equivalencia BH-BMPT'!$D$31,IF(J135=31,'Equivalencia BH-BMPT'!$D$32,IF(J135=32,'Equivalencia BH-BMPT'!$D$33,IF(J135=33,'Equivalencia BH-BMPT'!$D$34,IF(J135=34,'Equivalencia BH-BMPT'!$D$35,IF(J135=35,'Equivalencia BH-BMPT'!$D$36,IF(J135=36,'Equivalencia BH-BMPT'!$D$37,IF(J135=37,'Equivalencia BH-BMPT'!$D$38,IF(J135=38,'Equivalencia BH-BMPT'!#REF!,IF(J135=39,'Equivalencia BH-BMPT'!$D$40,IF(J135=40,'Equivalencia BH-BMPT'!$D$41,IF(J135=41,'Equivalencia BH-BMPT'!$D$42,IF(J135=42,'Equivalencia BH-BMPT'!$D$43,IF(J135=43,'Equivalencia BH-BMPT'!$D$44,IF(J135=44,'Equivalencia BH-BMPT'!$D$45,IF(J135=45,'Equivalencia BH-BMPT'!$D$46,"No ha seleccionado un número de programa")))))))))))))))))))))))))))))))))))))))))))))</f>
        <v>Mejores oportunidades para el desarrollo a través de la cultura, la recreación y el deporte</v>
      </c>
      <c r="L135" s="79" t="s">
        <v>650</v>
      </c>
      <c r="M135" s="76" t="s">
        <v>765</v>
      </c>
      <c r="N135" s="97" t="s">
        <v>766</v>
      </c>
      <c r="O135" s="110">
        <v>243703512</v>
      </c>
      <c r="P135" s="66"/>
      <c r="Q135" s="67"/>
      <c r="R135" s="110"/>
      <c r="S135" s="100">
        <v>0</v>
      </c>
      <c r="T135" s="100">
        <f t="shared" si="8"/>
        <v>243703512</v>
      </c>
      <c r="U135" s="100">
        <v>0</v>
      </c>
      <c r="V135" s="105">
        <v>43350</v>
      </c>
      <c r="W135" s="105">
        <v>43368</v>
      </c>
      <c r="X135" s="105">
        <v>43548</v>
      </c>
      <c r="Y135" s="86">
        <v>180</v>
      </c>
      <c r="Z135" s="86">
        <v>0</v>
      </c>
      <c r="AA135" s="68"/>
      <c r="AB135" s="62"/>
      <c r="AC135" s="62" t="s">
        <v>791</v>
      </c>
      <c r="AD135" s="62"/>
      <c r="AE135" s="62"/>
      <c r="AF135" s="69">
        <f t="shared" si="6"/>
        <v>0</v>
      </c>
      <c r="AG135" s="27"/>
      <c r="AH135" s="27" t="b">
        <f t="shared" si="7"/>
        <v>0</v>
      </c>
    </row>
    <row r="136" spans="1:34" ht="44.25" customHeight="1" x14ac:dyDescent="0.25">
      <c r="A136" s="86">
        <v>123</v>
      </c>
      <c r="B136" s="86">
        <v>2018</v>
      </c>
      <c r="C136" s="87" t="s">
        <v>377</v>
      </c>
      <c r="D136" s="74">
        <v>5</v>
      </c>
      <c r="E136" s="87" t="str">
        <f>IF(D136=1,'Tipo '!$B$2,IF(D136=2,'Tipo '!$B$3,IF(D136=3,'Tipo '!$B$4,IF(D136=4,'Tipo '!$B$5,IF(D136=5,'Tipo '!$B$6,IF(D136=6,'Tipo '!$B$7,IF(D136=7,'Tipo '!$B$8,IF(D136=8,'Tipo '!$B$9,IF(D136=9,'Tipo '!$B$10,IF(D136=10,'Tipo '!$B$11,IF(D136=11,'Tipo '!$B$12,IF(D136=12,'Tipo '!$B$13,IF(D136=13,'Tipo '!$B$14,IF(D136=14,'Tipo '!$B$15,IF(D136=15,'Tipo '!$B$16,IF(D136=16,'Tipo '!$B$17,IF(D136=17,'Tipo '!$B$18,IF(D136=18,'Tipo '!$B$19,IF(D136=19,'Tipo '!$B$20,IF(D136=20,'Tipo '!$B$21,"No ha seleccionado un tipo de contrato válido"))))))))))))))))))))</f>
        <v>CONTRATOS DE PRESTACIÓN DE SERVICIOS PROFESIONALES Y DE APOYO A LA GESTIÓN</v>
      </c>
      <c r="F136" s="112" t="s">
        <v>107</v>
      </c>
      <c r="G136" s="63" t="s">
        <v>116</v>
      </c>
      <c r="H136" s="64" t="s">
        <v>541</v>
      </c>
      <c r="I136" s="83" t="s">
        <v>163</v>
      </c>
      <c r="J136" s="84">
        <v>45</v>
      </c>
      <c r="K136" s="65" t="str">
        <f>IF(J136=1,'Equivalencia BH-BMPT'!$D$2,IF(J136=2,'Equivalencia BH-BMPT'!$D$3,IF(J136=3,'Equivalencia BH-BMPT'!$D$4,IF(J136=4,'Equivalencia BH-BMPT'!$D$5,IF(J136=5,'Equivalencia BH-BMPT'!$D$6,IF(J136=6,'Equivalencia BH-BMPT'!$D$7,IF(J136=7,'Equivalencia BH-BMPT'!$D$8,IF(J136=8,'Equivalencia BH-BMPT'!$D$9,IF(J136=9,'Equivalencia BH-BMPT'!$D$10,IF(J136=10,'Equivalencia BH-BMPT'!$D$11,IF(J136=11,'Equivalencia BH-BMPT'!$D$12,IF(J136=12,'Equivalencia BH-BMPT'!$D$13,IF(J136=13,'Equivalencia BH-BMPT'!$D$14,IF(J136=14,'Equivalencia BH-BMPT'!$D$15,IF(J136=15,'Equivalencia BH-BMPT'!$D$16,IF(J136=16,'Equivalencia BH-BMPT'!$D$17,IF(J136=17,'Equivalencia BH-BMPT'!$D$18,IF(J136=18,'Equivalencia BH-BMPT'!$D$19,IF(J136=19,'Equivalencia BH-BMPT'!$D$20,IF(J136=20,'Equivalencia BH-BMPT'!$D$21,IF(J136=21,'Equivalencia BH-BMPT'!$D$22,IF(J136=22,'Equivalencia BH-BMPT'!$D$23,IF(J136=23,'Equivalencia BH-BMPT'!#REF!,IF(J136=24,'Equivalencia BH-BMPT'!$D$25,IF(J136=25,'Equivalencia BH-BMPT'!$D$26,IF(J136=26,'Equivalencia BH-BMPT'!$D$27,IF(J136=27,'Equivalencia BH-BMPT'!$D$28,IF(J136=28,'Equivalencia BH-BMPT'!$D$29,IF(J136=29,'Equivalencia BH-BMPT'!$D$30,IF(J136=30,'Equivalencia BH-BMPT'!$D$31,IF(J136=31,'Equivalencia BH-BMPT'!$D$32,IF(J136=32,'Equivalencia BH-BMPT'!$D$33,IF(J136=33,'Equivalencia BH-BMPT'!$D$34,IF(J136=34,'Equivalencia BH-BMPT'!$D$35,IF(J136=35,'Equivalencia BH-BMPT'!$D$36,IF(J136=36,'Equivalencia BH-BMPT'!$D$37,IF(J136=37,'Equivalencia BH-BMPT'!$D$38,IF(J136=38,'Equivalencia BH-BMPT'!#REF!,IF(J136=39,'Equivalencia BH-BMPT'!$D$40,IF(J136=40,'Equivalencia BH-BMPT'!$D$41,IF(J136=41,'Equivalencia BH-BMPT'!$D$42,IF(J136=42,'Equivalencia BH-BMPT'!$D$43,IF(J136=43,'Equivalencia BH-BMPT'!$D$44,IF(J136=44,'Equivalencia BH-BMPT'!$D$45,IF(J136=45,'Equivalencia BH-BMPT'!$D$46,"No ha seleccionado un número de programa")))))))))))))))))))))))))))))))))))))))))))))</f>
        <v>Gobernanza e influencia local, regional e internacional</v>
      </c>
      <c r="L136" s="79" t="s">
        <v>642</v>
      </c>
      <c r="M136" s="113">
        <v>79683697</v>
      </c>
      <c r="N136" s="97" t="s">
        <v>608</v>
      </c>
      <c r="O136" s="110">
        <v>17160000</v>
      </c>
      <c r="P136" s="66"/>
      <c r="Q136" s="67"/>
      <c r="R136" s="110"/>
      <c r="S136" s="100">
        <v>0</v>
      </c>
      <c r="T136" s="100">
        <f t="shared" si="8"/>
        <v>17160000</v>
      </c>
      <c r="U136" s="100">
        <v>13530000</v>
      </c>
      <c r="V136" s="105">
        <v>43360</v>
      </c>
      <c r="W136" s="105">
        <v>43361</v>
      </c>
      <c r="X136" s="105">
        <v>43464</v>
      </c>
      <c r="Y136" s="86">
        <v>103</v>
      </c>
      <c r="Z136" s="86">
        <v>0</v>
      </c>
      <c r="AA136" s="68"/>
      <c r="AB136" s="62"/>
      <c r="AC136" s="62" t="s">
        <v>791</v>
      </c>
      <c r="AD136" s="62"/>
      <c r="AE136" s="62"/>
      <c r="AF136" s="69">
        <f t="shared" si="6"/>
        <v>0.78846153846153844</v>
      </c>
      <c r="AG136" s="27"/>
      <c r="AH136" s="27" t="b">
        <f t="shared" si="7"/>
        <v>0</v>
      </c>
    </row>
    <row r="137" spans="1:34" ht="44.25" customHeight="1" x14ac:dyDescent="0.25">
      <c r="A137" s="86">
        <v>124</v>
      </c>
      <c r="B137" s="86">
        <v>2018</v>
      </c>
      <c r="C137" s="87" t="s">
        <v>378</v>
      </c>
      <c r="D137" s="74">
        <v>5</v>
      </c>
      <c r="E137" s="87" t="str">
        <f>IF(D137=1,'Tipo '!$B$2,IF(D137=2,'Tipo '!$B$3,IF(D137=3,'Tipo '!$B$4,IF(D137=4,'Tipo '!$B$5,IF(D137=5,'Tipo '!$B$6,IF(D137=6,'Tipo '!$B$7,IF(D137=7,'Tipo '!$B$8,IF(D137=8,'Tipo '!$B$9,IF(D137=9,'Tipo '!$B$10,IF(D137=10,'Tipo '!$B$11,IF(D137=11,'Tipo '!$B$12,IF(D137=12,'Tipo '!$B$13,IF(D137=13,'Tipo '!$B$14,IF(D137=14,'Tipo '!$B$15,IF(D137=15,'Tipo '!$B$16,IF(D137=16,'Tipo '!$B$17,IF(D137=17,'Tipo '!$B$18,IF(D137=18,'Tipo '!$B$19,IF(D137=19,'Tipo '!$B$20,IF(D137=20,'Tipo '!$B$21,"No ha seleccionado un tipo de contrato válido"))))))))))))))))))))</f>
        <v>CONTRATOS DE PRESTACIÓN DE SERVICIOS PROFESIONALES Y DE APOYO A LA GESTIÓN</v>
      </c>
      <c r="F137" s="112" t="s">
        <v>107</v>
      </c>
      <c r="G137" s="63" t="s">
        <v>116</v>
      </c>
      <c r="H137" s="64" t="s">
        <v>542</v>
      </c>
      <c r="I137" s="83" t="s">
        <v>163</v>
      </c>
      <c r="J137" s="84">
        <v>45</v>
      </c>
      <c r="K137" s="65" t="str">
        <f>IF(J137=1,'Equivalencia BH-BMPT'!$D$2,IF(J137=2,'Equivalencia BH-BMPT'!$D$3,IF(J137=3,'Equivalencia BH-BMPT'!$D$4,IF(J137=4,'Equivalencia BH-BMPT'!$D$5,IF(J137=5,'Equivalencia BH-BMPT'!$D$6,IF(J137=6,'Equivalencia BH-BMPT'!$D$7,IF(J137=7,'Equivalencia BH-BMPT'!$D$8,IF(J137=8,'Equivalencia BH-BMPT'!$D$9,IF(J137=9,'Equivalencia BH-BMPT'!$D$10,IF(J137=10,'Equivalencia BH-BMPT'!$D$11,IF(J137=11,'Equivalencia BH-BMPT'!$D$12,IF(J137=12,'Equivalencia BH-BMPT'!$D$13,IF(J137=13,'Equivalencia BH-BMPT'!$D$14,IF(J137=14,'Equivalencia BH-BMPT'!$D$15,IF(J137=15,'Equivalencia BH-BMPT'!$D$16,IF(J137=16,'Equivalencia BH-BMPT'!$D$17,IF(J137=17,'Equivalencia BH-BMPT'!$D$18,IF(J137=18,'Equivalencia BH-BMPT'!$D$19,IF(J137=19,'Equivalencia BH-BMPT'!$D$20,IF(J137=20,'Equivalencia BH-BMPT'!$D$21,IF(J137=21,'Equivalencia BH-BMPT'!$D$22,IF(J137=22,'Equivalencia BH-BMPT'!$D$23,IF(J137=23,'Equivalencia BH-BMPT'!#REF!,IF(J137=24,'Equivalencia BH-BMPT'!$D$25,IF(J137=25,'Equivalencia BH-BMPT'!$D$26,IF(J137=26,'Equivalencia BH-BMPT'!$D$27,IF(J137=27,'Equivalencia BH-BMPT'!$D$28,IF(J137=28,'Equivalencia BH-BMPT'!$D$29,IF(J137=29,'Equivalencia BH-BMPT'!$D$30,IF(J137=30,'Equivalencia BH-BMPT'!$D$31,IF(J137=31,'Equivalencia BH-BMPT'!$D$32,IF(J137=32,'Equivalencia BH-BMPT'!$D$33,IF(J137=33,'Equivalencia BH-BMPT'!$D$34,IF(J137=34,'Equivalencia BH-BMPT'!$D$35,IF(J137=35,'Equivalencia BH-BMPT'!$D$36,IF(J137=36,'Equivalencia BH-BMPT'!$D$37,IF(J137=37,'Equivalencia BH-BMPT'!$D$38,IF(J137=38,'Equivalencia BH-BMPT'!#REF!,IF(J137=39,'Equivalencia BH-BMPT'!$D$40,IF(J137=40,'Equivalencia BH-BMPT'!$D$41,IF(J137=41,'Equivalencia BH-BMPT'!$D$42,IF(J137=42,'Equivalencia BH-BMPT'!$D$43,IF(J137=43,'Equivalencia BH-BMPT'!$D$44,IF(J137=44,'Equivalencia BH-BMPT'!$D$45,IF(J137=45,'Equivalencia BH-BMPT'!$D$46,"No ha seleccionado un número de programa")))))))))))))))))))))))))))))))))))))))))))))</f>
        <v>Gobernanza e influencia local, regional e internacional</v>
      </c>
      <c r="L137" s="79" t="s">
        <v>642</v>
      </c>
      <c r="M137" s="113">
        <v>1014241203</v>
      </c>
      <c r="N137" s="97" t="s">
        <v>609</v>
      </c>
      <c r="O137" s="110">
        <v>6933264</v>
      </c>
      <c r="P137" s="66"/>
      <c r="Q137" s="67"/>
      <c r="R137" s="110"/>
      <c r="S137" s="100">
        <v>0</v>
      </c>
      <c r="T137" s="100">
        <f t="shared" si="8"/>
        <v>6933264</v>
      </c>
      <c r="U137" s="100">
        <v>5333333</v>
      </c>
      <c r="V137" s="105">
        <v>43362</v>
      </c>
      <c r="W137" s="105">
        <v>43363</v>
      </c>
      <c r="X137" s="105">
        <v>43464</v>
      </c>
      <c r="Y137" s="86">
        <v>102</v>
      </c>
      <c r="Z137" s="86">
        <v>0</v>
      </c>
      <c r="AA137" s="68"/>
      <c r="AB137" s="62"/>
      <c r="AC137" s="62" t="s">
        <v>791</v>
      </c>
      <c r="AD137" s="62"/>
      <c r="AE137" s="62"/>
      <c r="AF137" s="69">
        <f t="shared" si="6"/>
        <v>0.7692384135379815</v>
      </c>
      <c r="AG137" s="27"/>
      <c r="AH137" s="27" t="b">
        <f t="shared" si="7"/>
        <v>0</v>
      </c>
    </row>
    <row r="138" spans="1:34" ht="44.25" customHeight="1" x14ac:dyDescent="0.25">
      <c r="A138" s="86">
        <v>125</v>
      </c>
      <c r="B138" s="86">
        <v>2018</v>
      </c>
      <c r="C138" s="87" t="s">
        <v>379</v>
      </c>
      <c r="D138" s="74">
        <v>5</v>
      </c>
      <c r="E138" s="87" t="str">
        <f>IF(D138=1,'Tipo '!$B$2,IF(D138=2,'Tipo '!$B$3,IF(D138=3,'Tipo '!$B$4,IF(D138=4,'Tipo '!$B$5,IF(D138=5,'Tipo '!$B$6,IF(D138=6,'Tipo '!$B$7,IF(D138=7,'Tipo '!$B$8,IF(D138=8,'Tipo '!$B$9,IF(D138=9,'Tipo '!$B$10,IF(D138=10,'Tipo '!$B$11,IF(D138=11,'Tipo '!$B$12,IF(D138=12,'Tipo '!$B$13,IF(D138=13,'Tipo '!$B$14,IF(D138=14,'Tipo '!$B$15,IF(D138=15,'Tipo '!$B$16,IF(D138=16,'Tipo '!$B$17,IF(D138=17,'Tipo '!$B$18,IF(D138=18,'Tipo '!$B$19,IF(D138=19,'Tipo '!$B$20,IF(D138=20,'Tipo '!$B$21,"No ha seleccionado un tipo de contrato válido"))))))))))))))))))))</f>
        <v>CONTRATOS DE PRESTACIÓN DE SERVICIOS PROFESIONALES Y DE APOYO A LA GESTIÓN</v>
      </c>
      <c r="F138" s="112" t="s">
        <v>107</v>
      </c>
      <c r="G138" s="63" t="s">
        <v>116</v>
      </c>
      <c r="H138" s="64" t="s">
        <v>543</v>
      </c>
      <c r="I138" s="83" t="s">
        <v>163</v>
      </c>
      <c r="J138" s="84">
        <v>45</v>
      </c>
      <c r="K138" s="65" t="str">
        <f>IF(J138=1,'Equivalencia BH-BMPT'!$D$2,IF(J138=2,'Equivalencia BH-BMPT'!$D$3,IF(J138=3,'Equivalencia BH-BMPT'!$D$4,IF(J138=4,'Equivalencia BH-BMPT'!$D$5,IF(J138=5,'Equivalencia BH-BMPT'!$D$6,IF(J138=6,'Equivalencia BH-BMPT'!$D$7,IF(J138=7,'Equivalencia BH-BMPT'!$D$8,IF(J138=8,'Equivalencia BH-BMPT'!$D$9,IF(J138=9,'Equivalencia BH-BMPT'!$D$10,IF(J138=10,'Equivalencia BH-BMPT'!$D$11,IF(J138=11,'Equivalencia BH-BMPT'!$D$12,IF(J138=12,'Equivalencia BH-BMPT'!$D$13,IF(J138=13,'Equivalencia BH-BMPT'!$D$14,IF(J138=14,'Equivalencia BH-BMPT'!$D$15,IF(J138=15,'Equivalencia BH-BMPT'!$D$16,IF(J138=16,'Equivalencia BH-BMPT'!$D$17,IF(J138=17,'Equivalencia BH-BMPT'!$D$18,IF(J138=18,'Equivalencia BH-BMPT'!$D$19,IF(J138=19,'Equivalencia BH-BMPT'!$D$20,IF(J138=20,'Equivalencia BH-BMPT'!$D$21,IF(J138=21,'Equivalencia BH-BMPT'!$D$22,IF(J138=22,'Equivalencia BH-BMPT'!$D$23,IF(J138=23,'Equivalencia BH-BMPT'!#REF!,IF(J138=24,'Equivalencia BH-BMPT'!$D$25,IF(J138=25,'Equivalencia BH-BMPT'!$D$26,IF(J138=26,'Equivalencia BH-BMPT'!$D$27,IF(J138=27,'Equivalencia BH-BMPT'!$D$28,IF(J138=28,'Equivalencia BH-BMPT'!$D$29,IF(J138=29,'Equivalencia BH-BMPT'!$D$30,IF(J138=30,'Equivalencia BH-BMPT'!$D$31,IF(J138=31,'Equivalencia BH-BMPT'!$D$32,IF(J138=32,'Equivalencia BH-BMPT'!$D$33,IF(J138=33,'Equivalencia BH-BMPT'!$D$34,IF(J138=34,'Equivalencia BH-BMPT'!$D$35,IF(J138=35,'Equivalencia BH-BMPT'!$D$36,IF(J138=36,'Equivalencia BH-BMPT'!$D$37,IF(J138=37,'Equivalencia BH-BMPT'!$D$38,IF(J138=38,'Equivalencia BH-BMPT'!#REF!,IF(J138=39,'Equivalencia BH-BMPT'!$D$40,IF(J138=40,'Equivalencia BH-BMPT'!$D$41,IF(J138=41,'Equivalencia BH-BMPT'!$D$42,IF(J138=42,'Equivalencia BH-BMPT'!$D$43,IF(J138=43,'Equivalencia BH-BMPT'!$D$44,IF(J138=44,'Equivalencia BH-BMPT'!$D$45,IF(J138=45,'Equivalencia BH-BMPT'!$D$46,"No ha seleccionado un número de programa")))))))))))))))))))))))))))))))))))))))))))))</f>
        <v>Gobernanza e influencia local, regional e internacional</v>
      </c>
      <c r="L138" s="79" t="s">
        <v>642</v>
      </c>
      <c r="M138" s="113">
        <v>1098668971</v>
      </c>
      <c r="N138" s="97" t="s">
        <v>610</v>
      </c>
      <c r="O138" s="110">
        <v>9519966</v>
      </c>
      <c r="P138" s="66"/>
      <c r="Q138" s="67"/>
      <c r="R138" s="110">
        <v>1</v>
      </c>
      <c r="S138" s="100">
        <v>1400000</v>
      </c>
      <c r="T138" s="100">
        <f t="shared" si="8"/>
        <v>10919966</v>
      </c>
      <c r="U138" s="100">
        <v>7093328</v>
      </c>
      <c r="V138" s="105">
        <v>43364</v>
      </c>
      <c r="W138" s="105">
        <v>43367</v>
      </c>
      <c r="X138" s="105">
        <v>43480</v>
      </c>
      <c r="Y138" s="86">
        <v>97</v>
      </c>
      <c r="Z138" s="86">
        <v>15</v>
      </c>
      <c r="AA138" s="68"/>
      <c r="AB138" s="62"/>
      <c r="AC138" s="62" t="s">
        <v>791</v>
      </c>
      <c r="AD138" s="62"/>
      <c r="AE138" s="62"/>
      <c r="AF138" s="69">
        <f t="shared" si="6"/>
        <v>0.64957418365588315</v>
      </c>
      <c r="AG138" s="27"/>
      <c r="AH138" s="27" t="b">
        <f t="shared" si="7"/>
        <v>0</v>
      </c>
    </row>
    <row r="139" spans="1:34" ht="44.25" customHeight="1" x14ac:dyDescent="0.25">
      <c r="A139" s="86">
        <v>126</v>
      </c>
      <c r="B139" s="86">
        <v>2018</v>
      </c>
      <c r="C139" s="87" t="s">
        <v>380</v>
      </c>
      <c r="D139" s="74">
        <v>2</v>
      </c>
      <c r="E139" s="87" t="str">
        <f>IF(D139=1,'Tipo '!$B$2,IF(D139=2,'Tipo '!$B$3,IF(D139=3,'Tipo '!$B$4,IF(D139=4,'Tipo '!$B$5,IF(D139=5,'Tipo '!$B$6,IF(D139=6,'Tipo '!$B$7,IF(D139=7,'Tipo '!$B$8,IF(D139=8,'Tipo '!$B$9,IF(D139=9,'Tipo '!$B$10,IF(D139=10,'Tipo '!$B$11,IF(D139=11,'Tipo '!$B$12,IF(D139=12,'Tipo '!$B$13,IF(D139=13,'Tipo '!$B$14,IF(D139=14,'Tipo '!$B$15,IF(D139=15,'Tipo '!$B$16,IF(D139=16,'Tipo '!$B$17,IF(D139=17,'Tipo '!$B$18,IF(D139=18,'Tipo '!$B$19,IF(D139=19,'Tipo '!$B$20,IF(D139=20,'Tipo '!$B$21,"No ha seleccionado un tipo de contrato válido"))))))))))))))))))))</f>
        <v>CONSULTORÍA</v>
      </c>
      <c r="F139" s="112" t="s">
        <v>104</v>
      </c>
      <c r="G139" s="63" t="s">
        <v>121</v>
      </c>
      <c r="H139" s="64" t="s">
        <v>544</v>
      </c>
      <c r="I139" s="83" t="s">
        <v>163</v>
      </c>
      <c r="J139" s="84">
        <v>45</v>
      </c>
      <c r="K139" s="65" t="str">
        <f>IF(J139=1,'Equivalencia BH-BMPT'!$D$2,IF(J139=2,'Equivalencia BH-BMPT'!$D$3,IF(J139=3,'Equivalencia BH-BMPT'!$D$4,IF(J139=4,'Equivalencia BH-BMPT'!$D$5,IF(J139=5,'Equivalencia BH-BMPT'!$D$6,IF(J139=6,'Equivalencia BH-BMPT'!$D$7,IF(J139=7,'Equivalencia BH-BMPT'!$D$8,IF(J139=8,'Equivalencia BH-BMPT'!$D$9,IF(J139=9,'Equivalencia BH-BMPT'!$D$10,IF(J139=10,'Equivalencia BH-BMPT'!$D$11,IF(J139=11,'Equivalencia BH-BMPT'!$D$12,IF(J139=12,'Equivalencia BH-BMPT'!$D$13,IF(J139=13,'Equivalencia BH-BMPT'!$D$14,IF(J139=14,'Equivalencia BH-BMPT'!$D$15,IF(J139=15,'Equivalencia BH-BMPT'!$D$16,IF(J139=16,'Equivalencia BH-BMPT'!$D$17,IF(J139=17,'Equivalencia BH-BMPT'!$D$18,IF(J139=18,'Equivalencia BH-BMPT'!$D$19,IF(J139=19,'Equivalencia BH-BMPT'!$D$20,IF(J139=20,'Equivalencia BH-BMPT'!$D$21,IF(J139=21,'Equivalencia BH-BMPT'!$D$22,IF(J139=22,'Equivalencia BH-BMPT'!$D$23,IF(J139=23,'Equivalencia BH-BMPT'!#REF!,IF(J139=24,'Equivalencia BH-BMPT'!$D$25,IF(J139=25,'Equivalencia BH-BMPT'!$D$26,IF(J139=26,'Equivalencia BH-BMPT'!$D$27,IF(J139=27,'Equivalencia BH-BMPT'!$D$28,IF(J139=28,'Equivalencia BH-BMPT'!$D$29,IF(J139=29,'Equivalencia BH-BMPT'!$D$30,IF(J139=30,'Equivalencia BH-BMPT'!$D$31,IF(J139=31,'Equivalencia BH-BMPT'!$D$32,IF(J139=32,'Equivalencia BH-BMPT'!$D$33,IF(J139=33,'Equivalencia BH-BMPT'!$D$34,IF(J139=34,'Equivalencia BH-BMPT'!$D$35,IF(J139=35,'Equivalencia BH-BMPT'!$D$36,IF(J139=36,'Equivalencia BH-BMPT'!$D$37,IF(J139=37,'Equivalencia BH-BMPT'!$D$38,IF(J139=38,'Equivalencia BH-BMPT'!#REF!,IF(J139=39,'Equivalencia BH-BMPT'!$D$40,IF(J139=40,'Equivalencia BH-BMPT'!$D$41,IF(J139=41,'Equivalencia BH-BMPT'!$D$42,IF(J139=42,'Equivalencia BH-BMPT'!$D$43,IF(J139=43,'Equivalencia BH-BMPT'!$D$44,IF(J139=44,'Equivalencia BH-BMPT'!$D$45,IF(J139=45,'Equivalencia BH-BMPT'!$D$46,"No ha seleccionado un número de programa")))))))))))))))))))))))))))))))))))))))))))))</f>
        <v>Gobernanza e influencia local, regional e internacional</v>
      </c>
      <c r="L139" s="79" t="s">
        <v>642</v>
      </c>
      <c r="M139" s="76" t="s">
        <v>588</v>
      </c>
      <c r="N139" s="97" t="s">
        <v>611</v>
      </c>
      <c r="O139" s="110">
        <v>12495000</v>
      </c>
      <c r="P139" s="66"/>
      <c r="Q139" s="67"/>
      <c r="R139" s="110"/>
      <c r="S139" s="100">
        <v>0</v>
      </c>
      <c r="T139" s="100">
        <f t="shared" si="8"/>
        <v>12495000</v>
      </c>
      <c r="U139" s="100">
        <v>6247500</v>
      </c>
      <c r="V139" s="105">
        <v>43368</v>
      </c>
      <c r="W139" s="105">
        <v>43370</v>
      </c>
      <c r="X139" s="105">
        <v>43505</v>
      </c>
      <c r="Y139" s="86">
        <v>90</v>
      </c>
      <c r="Z139" s="86">
        <v>0</v>
      </c>
      <c r="AA139" s="68"/>
      <c r="AB139" s="62"/>
      <c r="AC139" s="62" t="s">
        <v>791</v>
      </c>
      <c r="AD139" s="62"/>
      <c r="AE139" s="62"/>
      <c r="AF139" s="69">
        <f t="shared" si="6"/>
        <v>0.5</v>
      </c>
      <c r="AG139" s="27"/>
      <c r="AH139" s="27" t="b">
        <f t="shared" si="7"/>
        <v>0</v>
      </c>
    </row>
    <row r="140" spans="1:34" ht="44.25" customHeight="1" x14ac:dyDescent="0.25">
      <c r="A140" s="86">
        <v>127</v>
      </c>
      <c r="B140" s="86">
        <v>2018</v>
      </c>
      <c r="C140" s="87" t="s">
        <v>381</v>
      </c>
      <c r="D140" s="74">
        <v>1</v>
      </c>
      <c r="E140" s="87" t="str">
        <f>IF(D140=1,'Tipo '!$B$2,IF(D140=2,'Tipo '!$B$3,IF(D140=3,'Tipo '!$B$4,IF(D140=4,'Tipo '!$B$5,IF(D140=5,'Tipo '!$B$6,IF(D140=6,'Tipo '!$B$7,IF(D140=7,'Tipo '!$B$8,IF(D140=8,'Tipo '!$B$9,IF(D140=9,'Tipo '!$B$10,IF(D140=10,'Tipo '!$B$11,IF(D140=11,'Tipo '!$B$12,IF(D140=12,'Tipo '!$B$13,IF(D140=13,'Tipo '!$B$14,IF(D140=14,'Tipo '!$B$15,IF(D140=15,'Tipo '!$B$16,IF(D140=16,'Tipo '!$B$17,IF(D140=17,'Tipo '!$B$18,IF(D140=18,'Tipo '!$B$19,IF(D140=19,'Tipo '!$B$20,IF(D140=20,'Tipo '!$B$21,"No ha seleccionado un tipo de contrato válido"))))))))))))))))))))</f>
        <v>OBRA PÚBLICA</v>
      </c>
      <c r="F140" s="112" t="s">
        <v>105</v>
      </c>
      <c r="G140" s="63" t="s">
        <v>121</v>
      </c>
      <c r="H140" s="64" t="s">
        <v>545</v>
      </c>
      <c r="I140" s="83" t="s">
        <v>163</v>
      </c>
      <c r="J140" s="84">
        <v>18</v>
      </c>
      <c r="K140" s="65" t="str">
        <f>IF(J140=1,'Equivalencia BH-BMPT'!$D$2,IF(J140=2,'Equivalencia BH-BMPT'!$D$3,IF(J140=3,'Equivalencia BH-BMPT'!$D$4,IF(J140=4,'Equivalencia BH-BMPT'!$D$5,IF(J140=5,'Equivalencia BH-BMPT'!$D$6,IF(J140=6,'Equivalencia BH-BMPT'!$D$7,IF(J140=7,'Equivalencia BH-BMPT'!$D$8,IF(J140=8,'Equivalencia BH-BMPT'!$D$9,IF(J140=9,'Equivalencia BH-BMPT'!$D$10,IF(J140=10,'Equivalencia BH-BMPT'!$D$11,IF(J140=11,'Equivalencia BH-BMPT'!$D$12,IF(J140=12,'Equivalencia BH-BMPT'!$D$13,IF(J140=13,'Equivalencia BH-BMPT'!$D$14,IF(J140=14,'Equivalencia BH-BMPT'!$D$15,IF(J140=15,'Equivalencia BH-BMPT'!$D$16,IF(J140=16,'Equivalencia BH-BMPT'!$D$17,IF(J140=17,'Equivalencia BH-BMPT'!$D$18,IF(J140=18,'Equivalencia BH-BMPT'!$D$19,IF(J140=19,'Equivalencia BH-BMPT'!$D$20,IF(J140=20,'Equivalencia BH-BMPT'!$D$21,IF(J140=21,'Equivalencia BH-BMPT'!$D$22,IF(J140=22,'Equivalencia BH-BMPT'!$D$23,IF(J140=23,'Equivalencia BH-BMPT'!#REF!,IF(J140=24,'Equivalencia BH-BMPT'!$D$25,IF(J140=25,'Equivalencia BH-BMPT'!$D$26,IF(J140=26,'Equivalencia BH-BMPT'!$D$27,IF(J140=27,'Equivalencia BH-BMPT'!$D$28,IF(J140=28,'Equivalencia BH-BMPT'!$D$29,IF(J140=29,'Equivalencia BH-BMPT'!$D$30,IF(J140=30,'Equivalencia BH-BMPT'!$D$31,IF(J140=31,'Equivalencia BH-BMPT'!$D$32,IF(J140=32,'Equivalencia BH-BMPT'!$D$33,IF(J140=33,'Equivalencia BH-BMPT'!$D$34,IF(J140=34,'Equivalencia BH-BMPT'!$D$35,IF(J140=35,'Equivalencia BH-BMPT'!$D$36,IF(J140=36,'Equivalencia BH-BMPT'!$D$37,IF(J140=37,'Equivalencia BH-BMPT'!$D$38,IF(J140=38,'Equivalencia BH-BMPT'!#REF!,IF(J140=39,'Equivalencia BH-BMPT'!$D$40,IF(J140=40,'Equivalencia BH-BMPT'!$D$41,IF(J140=41,'Equivalencia BH-BMPT'!$D$42,IF(J140=42,'Equivalencia BH-BMPT'!$D$43,IF(J140=43,'Equivalencia BH-BMPT'!$D$44,IF(J140=44,'Equivalencia BH-BMPT'!$D$45,IF(J140=45,'Equivalencia BH-BMPT'!$D$46,"No ha seleccionado un número de programa")))))))))))))))))))))))))))))))))))))))))))))</f>
        <v>Mejor movilidad para todos</v>
      </c>
      <c r="L140" s="79" t="s">
        <v>644</v>
      </c>
      <c r="M140" s="76" t="s">
        <v>822</v>
      </c>
      <c r="N140" s="97" t="s">
        <v>612</v>
      </c>
      <c r="O140" s="110">
        <v>4500000000</v>
      </c>
      <c r="P140" s="66"/>
      <c r="Q140" s="67"/>
      <c r="R140" s="110"/>
      <c r="S140" s="100">
        <v>0</v>
      </c>
      <c r="T140" s="100">
        <f t="shared" si="8"/>
        <v>4500000000</v>
      </c>
      <c r="U140" s="100">
        <v>0</v>
      </c>
      <c r="V140" s="105">
        <v>43370</v>
      </c>
      <c r="W140" s="105"/>
      <c r="X140" s="105"/>
      <c r="Y140" s="86">
        <v>240</v>
      </c>
      <c r="Z140" s="86">
        <v>0</v>
      </c>
      <c r="AA140" s="68"/>
      <c r="AB140" s="62"/>
      <c r="AC140" s="62" t="s">
        <v>791</v>
      </c>
      <c r="AD140" s="62"/>
      <c r="AE140" s="62"/>
      <c r="AF140" s="69">
        <f t="shared" si="6"/>
        <v>0</v>
      </c>
      <c r="AG140" s="27"/>
      <c r="AH140" s="27" t="b">
        <f t="shared" si="7"/>
        <v>0</v>
      </c>
    </row>
    <row r="141" spans="1:34" ht="44.25" customHeight="1" x14ac:dyDescent="0.25">
      <c r="A141" s="86">
        <v>128</v>
      </c>
      <c r="B141" s="86">
        <v>2018</v>
      </c>
      <c r="C141" s="87" t="s">
        <v>381</v>
      </c>
      <c r="D141" s="74">
        <v>1</v>
      </c>
      <c r="E141" s="87" t="str">
        <f>IF(D141=1,'Tipo '!$B$2,IF(D141=2,'Tipo '!$B$3,IF(D141=3,'Tipo '!$B$4,IF(D141=4,'Tipo '!$B$5,IF(D141=5,'Tipo '!$B$6,IF(D141=6,'Tipo '!$B$7,IF(D141=7,'Tipo '!$B$8,IF(D141=8,'Tipo '!$B$9,IF(D141=9,'Tipo '!$B$10,IF(D141=10,'Tipo '!$B$11,IF(D141=11,'Tipo '!$B$12,IF(D141=12,'Tipo '!$B$13,IF(D141=13,'Tipo '!$B$14,IF(D141=14,'Tipo '!$B$15,IF(D141=15,'Tipo '!$B$16,IF(D141=16,'Tipo '!$B$17,IF(D141=17,'Tipo '!$B$18,IF(D141=18,'Tipo '!$B$19,IF(D141=19,'Tipo '!$B$20,IF(D141=20,'Tipo '!$B$21,"No ha seleccionado un tipo de contrato válido"))))))))))))))))))))</f>
        <v>OBRA PÚBLICA</v>
      </c>
      <c r="F141" s="112" t="s">
        <v>105</v>
      </c>
      <c r="G141" s="63" t="s">
        <v>121</v>
      </c>
      <c r="H141" s="64" t="s">
        <v>545</v>
      </c>
      <c r="I141" s="83" t="s">
        <v>163</v>
      </c>
      <c r="J141" s="84">
        <v>18</v>
      </c>
      <c r="K141" s="65" t="str">
        <f>IF(J141=1,'Equivalencia BH-BMPT'!$D$2,IF(J141=2,'Equivalencia BH-BMPT'!$D$3,IF(J141=3,'Equivalencia BH-BMPT'!$D$4,IF(J141=4,'Equivalencia BH-BMPT'!$D$5,IF(J141=5,'Equivalencia BH-BMPT'!$D$6,IF(J141=6,'Equivalencia BH-BMPT'!$D$7,IF(J141=7,'Equivalencia BH-BMPT'!$D$8,IF(J141=8,'Equivalencia BH-BMPT'!$D$9,IF(J141=9,'Equivalencia BH-BMPT'!$D$10,IF(J141=10,'Equivalencia BH-BMPT'!$D$11,IF(J141=11,'Equivalencia BH-BMPT'!$D$12,IF(J141=12,'Equivalencia BH-BMPT'!$D$13,IF(J141=13,'Equivalencia BH-BMPT'!$D$14,IF(J141=14,'Equivalencia BH-BMPT'!$D$15,IF(J141=15,'Equivalencia BH-BMPT'!$D$16,IF(J141=16,'Equivalencia BH-BMPT'!$D$17,IF(J141=17,'Equivalencia BH-BMPT'!$D$18,IF(J141=18,'Equivalencia BH-BMPT'!$D$19,IF(J141=19,'Equivalencia BH-BMPT'!$D$20,IF(J141=20,'Equivalencia BH-BMPT'!$D$21,IF(J141=21,'Equivalencia BH-BMPT'!$D$22,IF(J141=22,'Equivalencia BH-BMPT'!$D$23,IF(J141=23,'Equivalencia BH-BMPT'!#REF!,IF(J141=24,'Equivalencia BH-BMPT'!$D$25,IF(J141=25,'Equivalencia BH-BMPT'!$D$26,IF(J141=26,'Equivalencia BH-BMPT'!$D$27,IF(J141=27,'Equivalencia BH-BMPT'!$D$28,IF(J141=28,'Equivalencia BH-BMPT'!$D$29,IF(J141=29,'Equivalencia BH-BMPT'!$D$30,IF(J141=30,'Equivalencia BH-BMPT'!$D$31,IF(J141=31,'Equivalencia BH-BMPT'!$D$32,IF(J141=32,'Equivalencia BH-BMPT'!$D$33,IF(J141=33,'Equivalencia BH-BMPT'!$D$34,IF(J141=34,'Equivalencia BH-BMPT'!$D$35,IF(J141=35,'Equivalencia BH-BMPT'!$D$36,IF(J141=36,'Equivalencia BH-BMPT'!$D$37,IF(J141=37,'Equivalencia BH-BMPT'!$D$38,IF(J141=38,'Equivalencia BH-BMPT'!#REF!,IF(J141=39,'Equivalencia BH-BMPT'!$D$40,IF(J141=40,'Equivalencia BH-BMPT'!$D$41,IF(J141=41,'Equivalencia BH-BMPT'!$D$42,IF(J141=42,'Equivalencia BH-BMPT'!$D$43,IF(J141=43,'Equivalencia BH-BMPT'!$D$44,IF(J141=44,'Equivalencia BH-BMPT'!$D$45,IF(J141=45,'Equivalencia BH-BMPT'!$D$46,"No ha seleccionado un número de programa")))))))))))))))))))))))))))))))))))))))))))))</f>
        <v>Mejor movilidad para todos</v>
      </c>
      <c r="L141" s="79" t="s">
        <v>644</v>
      </c>
      <c r="M141" s="76" t="s">
        <v>823</v>
      </c>
      <c r="N141" s="97" t="s">
        <v>767</v>
      </c>
      <c r="O141" s="110">
        <v>4500000000</v>
      </c>
      <c r="P141" s="66"/>
      <c r="Q141" s="67"/>
      <c r="R141" s="110"/>
      <c r="S141" s="100">
        <v>0</v>
      </c>
      <c r="T141" s="100">
        <f t="shared" si="8"/>
        <v>4500000000</v>
      </c>
      <c r="U141" s="100">
        <v>0</v>
      </c>
      <c r="V141" s="105">
        <v>43370</v>
      </c>
      <c r="W141" s="105"/>
      <c r="X141" s="105"/>
      <c r="Y141" s="86">
        <v>240</v>
      </c>
      <c r="Z141" s="86">
        <v>0</v>
      </c>
      <c r="AA141" s="68"/>
      <c r="AB141" s="62"/>
      <c r="AC141" s="62" t="s">
        <v>791</v>
      </c>
      <c r="AD141" s="62"/>
      <c r="AE141" s="62"/>
      <c r="AF141" s="69">
        <f t="shared" si="6"/>
        <v>0</v>
      </c>
      <c r="AG141" s="27"/>
      <c r="AH141" s="27" t="b">
        <f t="shared" si="7"/>
        <v>0</v>
      </c>
    </row>
    <row r="142" spans="1:34" ht="44.25" customHeight="1" x14ac:dyDescent="0.25">
      <c r="A142" s="86">
        <v>129</v>
      </c>
      <c r="B142" s="86">
        <v>2018</v>
      </c>
      <c r="C142" s="87" t="s">
        <v>382</v>
      </c>
      <c r="D142" s="74">
        <v>5</v>
      </c>
      <c r="E142" s="87" t="str">
        <f>IF(D142=1,'Tipo '!$B$2,IF(D142=2,'Tipo '!$B$3,IF(D142=3,'Tipo '!$B$4,IF(D142=4,'Tipo '!$B$5,IF(D142=5,'Tipo '!$B$6,IF(D142=6,'Tipo '!$B$7,IF(D142=7,'Tipo '!$B$8,IF(D142=8,'Tipo '!$B$9,IF(D142=9,'Tipo '!$B$10,IF(D142=10,'Tipo '!$B$11,IF(D142=11,'Tipo '!$B$12,IF(D142=12,'Tipo '!$B$13,IF(D142=13,'Tipo '!$B$14,IF(D142=14,'Tipo '!$B$15,IF(D142=15,'Tipo '!$B$16,IF(D142=16,'Tipo '!$B$17,IF(D142=17,'Tipo '!$B$18,IF(D142=18,'Tipo '!$B$19,IF(D142=19,'Tipo '!$B$20,IF(D142=20,'Tipo '!$B$21,"No ha seleccionado un tipo de contrato válido"))))))))))))))))))))</f>
        <v>CONTRATOS DE PRESTACIÓN DE SERVICIOS PROFESIONALES Y DE APOYO A LA GESTIÓN</v>
      </c>
      <c r="F142" s="112" t="s">
        <v>107</v>
      </c>
      <c r="G142" s="63" t="s">
        <v>118</v>
      </c>
      <c r="H142" s="64" t="s">
        <v>546</v>
      </c>
      <c r="I142" s="83" t="s">
        <v>163</v>
      </c>
      <c r="J142" s="84">
        <v>15</v>
      </c>
      <c r="K142" s="65" t="str">
        <f>IF(J142=1,'Equivalencia BH-BMPT'!$D$2,IF(J142=2,'Equivalencia BH-BMPT'!$D$3,IF(J142=3,'Equivalencia BH-BMPT'!$D$4,IF(J142=4,'Equivalencia BH-BMPT'!$D$5,IF(J142=5,'Equivalencia BH-BMPT'!$D$6,IF(J142=6,'Equivalencia BH-BMPT'!$D$7,IF(J142=7,'Equivalencia BH-BMPT'!$D$8,IF(J142=8,'Equivalencia BH-BMPT'!$D$9,IF(J142=9,'Equivalencia BH-BMPT'!$D$10,IF(J142=10,'Equivalencia BH-BMPT'!$D$11,IF(J142=11,'Equivalencia BH-BMPT'!$D$12,IF(J142=12,'Equivalencia BH-BMPT'!$D$13,IF(J142=13,'Equivalencia BH-BMPT'!$D$14,IF(J142=14,'Equivalencia BH-BMPT'!$D$15,IF(J142=15,'Equivalencia BH-BMPT'!$D$16,IF(J142=16,'Equivalencia BH-BMPT'!$D$17,IF(J142=17,'Equivalencia BH-BMPT'!$D$18,IF(J142=18,'Equivalencia BH-BMPT'!$D$19,IF(J142=19,'Equivalencia BH-BMPT'!$D$20,IF(J142=20,'Equivalencia BH-BMPT'!$D$21,IF(J142=21,'Equivalencia BH-BMPT'!$D$22,IF(J142=22,'Equivalencia BH-BMPT'!$D$23,IF(J142=23,'Equivalencia BH-BMPT'!#REF!,IF(J142=24,'Equivalencia BH-BMPT'!$D$25,IF(J142=25,'Equivalencia BH-BMPT'!$D$26,IF(J142=26,'Equivalencia BH-BMPT'!$D$27,IF(J142=27,'Equivalencia BH-BMPT'!$D$28,IF(J142=28,'Equivalencia BH-BMPT'!$D$29,IF(J142=29,'Equivalencia BH-BMPT'!$D$30,IF(J142=30,'Equivalencia BH-BMPT'!$D$31,IF(J142=31,'Equivalencia BH-BMPT'!$D$32,IF(J142=32,'Equivalencia BH-BMPT'!$D$33,IF(J142=33,'Equivalencia BH-BMPT'!$D$34,IF(J142=34,'Equivalencia BH-BMPT'!$D$35,IF(J142=35,'Equivalencia BH-BMPT'!$D$36,IF(J142=36,'Equivalencia BH-BMPT'!$D$37,IF(J142=37,'Equivalencia BH-BMPT'!$D$38,IF(J142=38,'Equivalencia BH-BMPT'!#REF!,IF(J142=39,'Equivalencia BH-BMPT'!$D$40,IF(J142=40,'Equivalencia BH-BMPT'!$D$41,IF(J142=41,'Equivalencia BH-BMPT'!$D$42,IF(J142=42,'Equivalencia BH-BMPT'!$D$43,IF(J142=43,'Equivalencia BH-BMPT'!$D$44,IF(J142=44,'Equivalencia BH-BMPT'!$D$45,IF(J142=45,'Equivalencia BH-BMPT'!$D$46,"No ha seleccionado un número de programa")))))))))))))))))))))))))))))))))))))))))))))</f>
        <v>Recuperación, incorporación, vida urbana y control de la ilegalidad</v>
      </c>
      <c r="L142" s="79" t="s">
        <v>651</v>
      </c>
      <c r="M142" s="113">
        <v>79433973</v>
      </c>
      <c r="N142" s="97" t="s">
        <v>613</v>
      </c>
      <c r="O142" s="110">
        <v>18000000</v>
      </c>
      <c r="P142" s="66"/>
      <c r="Q142" s="67"/>
      <c r="R142" s="110"/>
      <c r="S142" s="100">
        <v>0</v>
      </c>
      <c r="T142" s="100">
        <f t="shared" ref="T142:T173" si="9">+O142+Q142+S142</f>
        <v>18000000</v>
      </c>
      <c r="U142" s="100">
        <v>0</v>
      </c>
      <c r="V142" s="105">
        <v>43370</v>
      </c>
      <c r="W142" s="105">
        <v>43371</v>
      </c>
      <c r="X142" s="105">
        <v>43461</v>
      </c>
      <c r="Y142" s="86">
        <v>90</v>
      </c>
      <c r="Z142" s="86">
        <v>0</v>
      </c>
      <c r="AA142" s="68"/>
      <c r="AB142" s="62"/>
      <c r="AC142" s="62" t="s">
        <v>791</v>
      </c>
      <c r="AD142" s="62"/>
      <c r="AE142" s="62"/>
      <c r="AF142" s="69">
        <f t="shared" si="6"/>
        <v>0</v>
      </c>
      <c r="AG142" s="27"/>
      <c r="AH142" s="27" t="b">
        <f t="shared" si="7"/>
        <v>0</v>
      </c>
    </row>
    <row r="143" spans="1:34" ht="44.25" customHeight="1" x14ac:dyDescent="0.25">
      <c r="A143" s="86">
        <v>130</v>
      </c>
      <c r="B143" s="86">
        <v>2018</v>
      </c>
      <c r="C143" s="87" t="s">
        <v>383</v>
      </c>
      <c r="D143" s="74">
        <v>5</v>
      </c>
      <c r="E143" s="87" t="str">
        <f>IF(D143=1,'Tipo '!$B$2,IF(D143=2,'Tipo '!$B$3,IF(D143=3,'Tipo '!$B$4,IF(D143=4,'Tipo '!$B$5,IF(D143=5,'Tipo '!$B$6,IF(D143=6,'Tipo '!$B$7,IF(D143=7,'Tipo '!$B$8,IF(D143=8,'Tipo '!$B$9,IF(D143=9,'Tipo '!$B$10,IF(D143=10,'Tipo '!$B$11,IF(D143=11,'Tipo '!$B$12,IF(D143=12,'Tipo '!$B$13,IF(D143=13,'Tipo '!$B$14,IF(D143=14,'Tipo '!$B$15,IF(D143=15,'Tipo '!$B$16,IF(D143=16,'Tipo '!$B$17,IF(D143=17,'Tipo '!$B$18,IF(D143=18,'Tipo '!$B$19,IF(D143=19,'Tipo '!$B$20,IF(D143=20,'Tipo '!$B$21,"No ha seleccionado un tipo de contrato válido"))))))))))))))))))))</f>
        <v>CONTRATOS DE PRESTACIÓN DE SERVICIOS PROFESIONALES Y DE APOYO A LA GESTIÓN</v>
      </c>
      <c r="F143" s="112" t="s">
        <v>107</v>
      </c>
      <c r="G143" s="63" t="s">
        <v>116</v>
      </c>
      <c r="H143" s="64" t="s">
        <v>547</v>
      </c>
      <c r="I143" s="83" t="s">
        <v>163</v>
      </c>
      <c r="J143" s="84">
        <v>45</v>
      </c>
      <c r="K143" s="65" t="str">
        <f>IF(J143=1,'Equivalencia BH-BMPT'!$D$2,IF(J143=2,'Equivalencia BH-BMPT'!$D$3,IF(J143=3,'Equivalencia BH-BMPT'!$D$4,IF(J143=4,'Equivalencia BH-BMPT'!$D$5,IF(J143=5,'Equivalencia BH-BMPT'!$D$6,IF(J143=6,'Equivalencia BH-BMPT'!$D$7,IF(J143=7,'Equivalencia BH-BMPT'!$D$8,IF(J143=8,'Equivalencia BH-BMPT'!$D$9,IF(J143=9,'Equivalencia BH-BMPT'!$D$10,IF(J143=10,'Equivalencia BH-BMPT'!$D$11,IF(J143=11,'Equivalencia BH-BMPT'!$D$12,IF(J143=12,'Equivalencia BH-BMPT'!$D$13,IF(J143=13,'Equivalencia BH-BMPT'!$D$14,IF(J143=14,'Equivalencia BH-BMPT'!$D$15,IF(J143=15,'Equivalencia BH-BMPT'!$D$16,IF(J143=16,'Equivalencia BH-BMPT'!$D$17,IF(J143=17,'Equivalencia BH-BMPT'!$D$18,IF(J143=18,'Equivalencia BH-BMPT'!$D$19,IF(J143=19,'Equivalencia BH-BMPT'!$D$20,IF(J143=20,'Equivalencia BH-BMPT'!$D$21,IF(J143=21,'Equivalencia BH-BMPT'!$D$22,IF(J143=22,'Equivalencia BH-BMPT'!$D$23,IF(J143=23,'Equivalencia BH-BMPT'!#REF!,IF(J143=24,'Equivalencia BH-BMPT'!$D$25,IF(J143=25,'Equivalencia BH-BMPT'!$D$26,IF(J143=26,'Equivalencia BH-BMPT'!$D$27,IF(J143=27,'Equivalencia BH-BMPT'!$D$28,IF(J143=28,'Equivalencia BH-BMPT'!$D$29,IF(J143=29,'Equivalencia BH-BMPT'!$D$30,IF(J143=30,'Equivalencia BH-BMPT'!$D$31,IF(J143=31,'Equivalencia BH-BMPT'!$D$32,IF(J143=32,'Equivalencia BH-BMPT'!$D$33,IF(J143=33,'Equivalencia BH-BMPT'!$D$34,IF(J143=34,'Equivalencia BH-BMPT'!$D$35,IF(J143=35,'Equivalencia BH-BMPT'!$D$36,IF(J143=36,'Equivalencia BH-BMPT'!$D$37,IF(J143=37,'Equivalencia BH-BMPT'!$D$38,IF(J143=38,'Equivalencia BH-BMPT'!#REF!,IF(J143=39,'Equivalencia BH-BMPT'!$D$40,IF(J143=40,'Equivalencia BH-BMPT'!$D$41,IF(J143=41,'Equivalencia BH-BMPT'!$D$42,IF(J143=42,'Equivalencia BH-BMPT'!$D$43,IF(J143=43,'Equivalencia BH-BMPT'!$D$44,IF(J143=44,'Equivalencia BH-BMPT'!$D$45,IF(J143=45,'Equivalencia BH-BMPT'!$D$46,"No ha seleccionado un número de programa")))))))))))))))))))))))))))))))))))))))))))))</f>
        <v>Gobernanza e influencia local, regional e internacional</v>
      </c>
      <c r="L143" s="79" t="s">
        <v>642</v>
      </c>
      <c r="M143" s="113">
        <v>3227278</v>
      </c>
      <c r="N143" s="97" t="s">
        <v>748</v>
      </c>
      <c r="O143" s="110">
        <v>15980000</v>
      </c>
      <c r="P143" s="66"/>
      <c r="Q143" s="67"/>
      <c r="R143" s="110"/>
      <c r="S143" s="100">
        <v>0</v>
      </c>
      <c r="T143" s="100">
        <f t="shared" si="9"/>
        <v>15980000</v>
      </c>
      <c r="U143" s="100">
        <v>12410000</v>
      </c>
      <c r="V143" s="105">
        <v>43370</v>
      </c>
      <c r="W143" s="105">
        <v>43370</v>
      </c>
      <c r="X143" s="105">
        <v>43464</v>
      </c>
      <c r="Y143" s="86">
        <v>94</v>
      </c>
      <c r="Z143" s="86">
        <v>0</v>
      </c>
      <c r="AA143" s="68"/>
      <c r="AB143" s="62"/>
      <c r="AC143" s="62" t="s">
        <v>791</v>
      </c>
      <c r="AD143" s="62"/>
      <c r="AE143" s="62"/>
      <c r="AF143" s="69">
        <f t="shared" si="6"/>
        <v>0.77659574468085102</v>
      </c>
      <c r="AG143" s="27"/>
      <c r="AH143" s="27" t="b">
        <f t="shared" si="7"/>
        <v>0</v>
      </c>
    </row>
    <row r="144" spans="1:34" ht="44.25" customHeight="1" x14ac:dyDescent="0.25">
      <c r="A144" s="86">
        <v>131</v>
      </c>
      <c r="B144" s="86">
        <v>2018</v>
      </c>
      <c r="C144" s="87" t="s">
        <v>384</v>
      </c>
      <c r="D144" s="74">
        <v>1</v>
      </c>
      <c r="E144" s="87" t="str">
        <f>IF(D144=1,'Tipo '!$B$2,IF(D144=2,'Tipo '!$B$3,IF(D144=3,'Tipo '!$B$4,IF(D144=4,'Tipo '!$B$5,IF(D144=5,'Tipo '!$B$6,IF(D144=6,'Tipo '!$B$7,IF(D144=7,'Tipo '!$B$8,IF(D144=8,'Tipo '!$B$9,IF(D144=9,'Tipo '!$B$10,IF(D144=10,'Tipo '!$B$11,IF(D144=11,'Tipo '!$B$12,IF(D144=12,'Tipo '!$B$13,IF(D144=13,'Tipo '!$B$14,IF(D144=14,'Tipo '!$B$15,IF(D144=15,'Tipo '!$B$16,IF(D144=16,'Tipo '!$B$17,IF(D144=17,'Tipo '!$B$18,IF(D144=18,'Tipo '!$B$19,IF(D144=19,'Tipo '!$B$20,IF(D144=20,'Tipo '!$B$21,"No ha seleccionado un tipo de contrato válido"))))))))))))))))))))</f>
        <v>OBRA PÚBLICA</v>
      </c>
      <c r="F144" s="112" t="s">
        <v>105</v>
      </c>
      <c r="G144" s="63" t="s">
        <v>121</v>
      </c>
      <c r="H144" s="64" t="s">
        <v>548</v>
      </c>
      <c r="I144" s="83" t="s">
        <v>163</v>
      </c>
      <c r="J144" s="84">
        <v>17</v>
      </c>
      <c r="K144" s="65" t="str">
        <f>IF(J144=1,'Equivalencia BH-BMPT'!$D$2,IF(J144=2,'Equivalencia BH-BMPT'!$D$3,IF(J144=3,'Equivalencia BH-BMPT'!$D$4,IF(J144=4,'Equivalencia BH-BMPT'!$D$5,IF(J144=5,'Equivalencia BH-BMPT'!$D$6,IF(J144=6,'Equivalencia BH-BMPT'!$D$7,IF(J144=7,'Equivalencia BH-BMPT'!$D$8,IF(J144=8,'Equivalencia BH-BMPT'!$D$9,IF(J144=9,'Equivalencia BH-BMPT'!$D$10,IF(J144=10,'Equivalencia BH-BMPT'!$D$11,IF(J144=11,'Equivalencia BH-BMPT'!$D$12,IF(J144=12,'Equivalencia BH-BMPT'!$D$13,IF(J144=13,'Equivalencia BH-BMPT'!$D$14,IF(J144=14,'Equivalencia BH-BMPT'!$D$15,IF(J144=15,'Equivalencia BH-BMPT'!$D$16,IF(J144=16,'Equivalencia BH-BMPT'!$D$17,IF(J144=17,'Equivalencia BH-BMPT'!$D$18,IF(J144=18,'Equivalencia BH-BMPT'!$D$19,IF(J144=19,'Equivalencia BH-BMPT'!$D$20,IF(J144=20,'Equivalencia BH-BMPT'!$D$21,IF(J144=21,'Equivalencia BH-BMPT'!$D$22,IF(J144=22,'Equivalencia BH-BMPT'!$D$23,IF(J144=23,'Equivalencia BH-BMPT'!#REF!,IF(J144=24,'Equivalencia BH-BMPT'!$D$25,IF(J144=25,'Equivalencia BH-BMPT'!$D$26,IF(J144=26,'Equivalencia BH-BMPT'!$D$27,IF(J144=27,'Equivalencia BH-BMPT'!$D$28,IF(J144=28,'Equivalencia BH-BMPT'!$D$29,IF(J144=29,'Equivalencia BH-BMPT'!$D$30,IF(J144=30,'Equivalencia BH-BMPT'!$D$31,IF(J144=31,'Equivalencia BH-BMPT'!$D$32,IF(J144=32,'Equivalencia BH-BMPT'!$D$33,IF(J144=33,'Equivalencia BH-BMPT'!$D$34,IF(J144=34,'Equivalencia BH-BMPT'!$D$35,IF(J144=35,'Equivalencia BH-BMPT'!$D$36,IF(J144=36,'Equivalencia BH-BMPT'!$D$37,IF(J144=37,'Equivalencia BH-BMPT'!$D$38,IF(J144=38,'Equivalencia BH-BMPT'!#REF!,IF(J144=39,'Equivalencia BH-BMPT'!$D$40,IF(J144=40,'Equivalencia BH-BMPT'!$D$41,IF(J144=41,'Equivalencia BH-BMPT'!$D$42,IF(J144=42,'Equivalencia BH-BMPT'!$D$43,IF(J144=43,'Equivalencia BH-BMPT'!$D$44,IF(J144=44,'Equivalencia BH-BMPT'!$D$45,IF(J144=45,'Equivalencia BH-BMPT'!$D$46,"No ha seleccionado un número de programa")))))))))))))))))))))))))))))))))))))))))))))</f>
        <v>Espacio público, derecho de todos</v>
      </c>
      <c r="L144" s="79" t="s">
        <v>652</v>
      </c>
      <c r="M144" s="76" t="s">
        <v>824</v>
      </c>
      <c r="N144" s="97" t="s">
        <v>768</v>
      </c>
      <c r="O144" s="110">
        <v>2059050705</v>
      </c>
      <c r="P144" s="66"/>
      <c r="Q144" s="67"/>
      <c r="R144" s="110"/>
      <c r="S144" s="100">
        <v>0</v>
      </c>
      <c r="T144" s="100">
        <f t="shared" si="9"/>
        <v>2059050705</v>
      </c>
      <c r="U144" s="100">
        <v>0</v>
      </c>
      <c r="V144" s="105">
        <v>43405</v>
      </c>
      <c r="W144" s="105"/>
      <c r="X144" s="105"/>
      <c r="Y144" s="86">
        <v>180</v>
      </c>
      <c r="Z144" s="86">
        <v>0</v>
      </c>
      <c r="AA144" s="68"/>
      <c r="AB144" s="62"/>
      <c r="AC144" s="62" t="s">
        <v>791</v>
      </c>
      <c r="AD144" s="62"/>
      <c r="AE144" s="62"/>
      <c r="AF144" s="69">
        <f t="shared" ref="AF144:AF201" si="10">SUM(U144/T144)</f>
        <v>0</v>
      </c>
      <c r="AG144" s="27"/>
      <c r="AH144" s="27" t="b">
        <f t="shared" ref="AH144:AH201" si="11">IF(I144="Funcionamiento",J144=0,J144="")</f>
        <v>0</v>
      </c>
    </row>
    <row r="145" spans="1:34" ht="44.25" customHeight="1" x14ac:dyDescent="0.25">
      <c r="A145" s="86">
        <v>132</v>
      </c>
      <c r="B145" s="86">
        <v>2018</v>
      </c>
      <c r="C145" s="87" t="s">
        <v>385</v>
      </c>
      <c r="D145" s="74">
        <v>5</v>
      </c>
      <c r="E145" s="87" t="str">
        <f>IF(D145=1,'Tipo '!$B$2,IF(D145=2,'Tipo '!$B$3,IF(D145=3,'Tipo '!$B$4,IF(D145=4,'Tipo '!$B$5,IF(D145=5,'Tipo '!$B$6,IF(D145=6,'Tipo '!$B$7,IF(D145=7,'Tipo '!$B$8,IF(D145=8,'Tipo '!$B$9,IF(D145=9,'Tipo '!$B$10,IF(D145=10,'Tipo '!$B$11,IF(D145=11,'Tipo '!$B$12,IF(D145=12,'Tipo '!$B$13,IF(D145=13,'Tipo '!$B$14,IF(D145=14,'Tipo '!$B$15,IF(D145=15,'Tipo '!$B$16,IF(D145=16,'Tipo '!$B$17,IF(D145=17,'Tipo '!$B$18,IF(D145=18,'Tipo '!$B$19,IF(D145=19,'Tipo '!$B$20,IF(D145=20,'Tipo '!$B$21,"No ha seleccionado un tipo de contrato válido"))))))))))))))))))))</f>
        <v>CONTRATOS DE PRESTACIÓN DE SERVICIOS PROFESIONALES Y DE APOYO A LA GESTIÓN</v>
      </c>
      <c r="F145" s="112" t="s">
        <v>107</v>
      </c>
      <c r="G145" s="63" t="s">
        <v>116</v>
      </c>
      <c r="H145" s="64" t="s">
        <v>549</v>
      </c>
      <c r="I145" s="83" t="s">
        <v>163</v>
      </c>
      <c r="J145" s="84">
        <v>45</v>
      </c>
      <c r="K145" s="65" t="str">
        <f>IF(J145=1,'Equivalencia BH-BMPT'!$D$2,IF(J145=2,'Equivalencia BH-BMPT'!$D$3,IF(J145=3,'Equivalencia BH-BMPT'!$D$4,IF(J145=4,'Equivalencia BH-BMPT'!$D$5,IF(J145=5,'Equivalencia BH-BMPT'!$D$6,IF(J145=6,'Equivalencia BH-BMPT'!$D$7,IF(J145=7,'Equivalencia BH-BMPT'!$D$8,IF(J145=8,'Equivalencia BH-BMPT'!$D$9,IF(J145=9,'Equivalencia BH-BMPT'!$D$10,IF(J145=10,'Equivalencia BH-BMPT'!$D$11,IF(J145=11,'Equivalencia BH-BMPT'!$D$12,IF(J145=12,'Equivalencia BH-BMPT'!$D$13,IF(J145=13,'Equivalencia BH-BMPT'!$D$14,IF(J145=14,'Equivalencia BH-BMPT'!$D$15,IF(J145=15,'Equivalencia BH-BMPT'!$D$16,IF(J145=16,'Equivalencia BH-BMPT'!$D$17,IF(J145=17,'Equivalencia BH-BMPT'!$D$18,IF(J145=18,'Equivalencia BH-BMPT'!$D$19,IF(J145=19,'Equivalencia BH-BMPT'!$D$20,IF(J145=20,'Equivalencia BH-BMPT'!$D$21,IF(J145=21,'Equivalencia BH-BMPT'!$D$22,IF(J145=22,'Equivalencia BH-BMPT'!$D$23,IF(J145=23,'Equivalencia BH-BMPT'!#REF!,IF(J145=24,'Equivalencia BH-BMPT'!$D$25,IF(J145=25,'Equivalencia BH-BMPT'!$D$26,IF(J145=26,'Equivalencia BH-BMPT'!$D$27,IF(J145=27,'Equivalencia BH-BMPT'!$D$28,IF(J145=28,'Equivalencia BH-BMPT'!$D$29,IF(J145=29,'Equivalencia BH-BMPT'!$D$30,IF(J145=30,'Equivalencia BH-BMPT'!$D$31,IF(J145=31,'Equivalencia BH-BMPT'!$D$32,IF(J145=32,'Equivalencia BH-BMPT'!$D$33,IF(J145=33,'Equivalencia BH-BMPT'!$D$34,IF(J145=34,'Equivalencia BH-BMPT'!$D$35,IF(J145=35,'Equivalencia BH-BMPT'!$D$36,IF(J145=36,'Equivalencia BH-BMPT'!$D$37,IF(J145=37,'Equivalencia BH-BMPT'!$D$38,IF(J145=38,'Equivalencia BH-BMPT'!#REF!,IF(J145=39,'Equivalencia BH-BMPT'!$D$40,IF(J145=40,'Equivalencia BH-BMPT'!$D$41,IF(J145=41,'Equivalencia BH-BMPT'!$D$42,IF(J145=42,'Equivalencia BH-BMPT'!$D$43,IF(J145=43,'Equivalencia BH-BMPT'!$D$44,IF(J145=44,'Equivalencia BH-BMPT'!$D$45,IF(J145=45,'Equivalencia BH-BMPT'!$D$46,"No ha seleccionado un número de programa")))))))))))))))))))))))))))))))))))))))))))))</f>
        <v>Gobernanza e influencia local, regional e internacional</v>
      </c>
      <c r="L145" s="79" t="s">
        <v>642</v>
      </c>
      <c r="M145" s="113">
        <v>1010217972</v>
      </c>
      <c r="N145" s="97" t="s">
        <v>614</v>
      </c>
      <c r="O145" s="110">
        <v>21000000</v>
      </c>
      <c r="P145" s="66"/>
      <c r="Q145" s="67"/>
      <c r="R145" s="110">
        <v>1</v>
      </c>
      <c r="S145" s="100">
        <v>10500000</v>
      </c>
      <c r="T145" s="100">
        <f t="shared" si="9"/>
        <v>31500000</v>
      </c>
      <c r="U145" s="100">
        <v>16100000</v>
      </c>
      <c r="V145" s="105">
        <v>43371</v>
      </c>
      <c r="W145" s="105">
        <v>43374</v>
      </c>
      <c r="X145" s="105">
        <v>43509</v>
      </c>
      <c r="Y145" s="86">
        <v>90</v>
      </c>
      <c r="Z145" s="86">
        <v>45</v>
      </c>
      <c r="AA145" s="68"/>
      <c r="AB145" s="62"/>
      <c r="AC145" s="62" t="s">
        <v>791</v>
      </c>
      <c r="AD145" s="62"/>
      <c r="AE145" s="62"/>
      <c r="AF145" s="69">
        <f t="shared" si="10"/>
        <v>0.51111111111111107</v>
      </c>
      <c r="AG145" s="27"/>
      <c r="AH145" s="27" t="b">
        <f t="shared" si="11"/>
        <v>0</v>
      </c>
    </row>
    <row r="146" spans="1:34" ht="44.25" customHeight="1" x14ac:dyDescent="0.25">
      <c r="A146" s="86">
        <v>133</v>
      </c>
      <c r="B146" s="86">
        <v>2018</v>
      </c>
      <c r="C146" s="87" t="s">
        <v>386</v>
      </c>
      <c r="D146" s="74">
        <v>5</v>
      </c>
      <c r="E146" s="87" t="str">
        <f>IF(D146=1,'Tipo '!$B$2,IF(D146=2,'Tipo '!$B$3,IF(D146=3,'Tipo '!$B$4,IF(D146=4,'Tipo '!$B$5,IF(D146=5,'Tipo '!$B$6,IF(D146=6,'Tipo '!$B$7,IF(D146=7,'Tipo '!$B$8,IF(D146=8,'Tipo '!$B$9,IF(D146=9,'Tipo '!$B$10,IF(D146=10,'Tipo '!$B$11,IF(D146=11,'Tipo '!$B$12,IF(D146=12,'Tipo '!$B$13,IF(D146=13,'Tipo '!$B$14,IF(D146=14,'Tipo '!$B$15,IF(D146=15,'Tipo '!$B$16,IF(D146=16,'Tipo '!$B$17,IF(D146=17,'Tipo '!$B$18,IF(D146=18,'Tipo '!$B$19,IF(D146=19,'Tipo '!$B$20,IF(D146=20,'Tipo '!$B$21,"No ha seleccionado un tipo de contrato válido"))))))))))))))))))))</f>
        <v>CONTRATOS DE PRESTACIÓN DE SERVICIOS PROFESIONALES Y DE APOYO A LA GESTIÓN</v>
      </c>
      <c r="F146" s="112" t="s">
        <v>107</v>
      </c>
      <c r="G146" s="63" t="s">
        <v>116</v>
      </c>
      <c r="H146" s="64" t="s">
        <v>550</v>
      </c>
      <c r="I146" s="83" t="s">
        <v>163</v>
      </c>
      <c r="J146" s="84">
        <v>45</v>
      </c>
      <c r="K146" s="65" t="str">
        <f>IF(J146=1,'Equivalencia BH-BMPT'!$D$2,IF(J146=2,'Equivalencia BH-BMPT'!$D$3,IF(J146=3,'Equivalencia BH-BMPT'!$D$4,IF(J146=4,'Equivalencia BH-BMPT'!$D$5,IF(J146=5,'Equivalencia BH-BMPT'!$D$6,IF(J146=6,'Equivalencia BH-BMPT'!$D$7,IF(J146=7,'Equivalencia BH-BMPT'!$D$8,IF(J146=8,'Equivalencia BH-BMPT'!$D$9,IF(J146=9,'Equivalencia BH-BMPT'!$D$10,IF(J146=10,'Equivalencia BH-BMPT'!$D$11,IF(J146=11,'Equivalencia BH-BMPT'!$D$12,IF(J146=12,'Equivalencia BH-BMPT'!$D$13,IF(J146=13,'Equivalencia BH-BMPT'!$D$14,IF(J146=14,'Equivalencia BH-BMPT'!$D$15,IF(J146=15,'Equivalencia BH-BMPT'!$D$16,IF(J146=16,'Equivalencia BH-BMPT'!$D$17,IF(J146=17,'Equivalencia BH-BMPT'!$D$18,IF(J146=18,'Equivalencia BH-BMPT'!$D$19,IF(J146=19,'Equivalencia BH-BMPT'!$D$20,IF(J146=20,'Equivalencia BH-BMPT'!$D$21,IF(J146=21,'Equivalencia BH-BMPT'!$D$22,IF(J146=22,'Equivalencia BH-BMPT'!$D$23,IF(J146=23,'Equivalencia BH-BMPT'!#REF!,IF(J146=24,'Equivalencia BH-BMPT'!$D$25,IF(J146=25,'Equivalencia BH-BMPT'!$D$26,IF(J146=26,'Equivalencia BH-BMPT'!$D$27,IF(J146=27,'Equivalencia BH-BMPT'!$D$28,IF(J146=28,'Equivalencia BH-BMPT'!$D$29,IF(J146=29,'Equivalencia BH-BMPT'!$D$30,IF(J146=30,'Equivalencia BH-BMPT'!$D$31,IF(J146=31,'Equivalencia BH-BMPT'!$D$32,IF(J146=32,'Equivalencia BH-BMPT'!$D$33,IF(J146=33,'Equivalencia BH-BMPT'!$D$34,IF(J146=34,'Equivalencia BH-BMPT'!$D$35,IF(J146=35,'Equivalencia BH-BMPT'!$D$36,IF(J146=36,'Equivalencia BH-BMPT'!$D$37,IF(J146=37,'Equivalencia BH-BMPT'!$D$38,IF(J146=38,'Equivalencia BH-BMPT'!#REF!,IF(J146=39,'Equivalencia BH-BMPT'!$D$40,IF(J146=40,'Equivalencia BH-BMPT'!$D$41,IF(J146=41,'Equivalencia BH-BMPT'!$D$42,IF(J146=42,'Equivalencia BH-BMPT'!$D$43,IF(J146=43,'Equivalencia BH-BMPT'!$D$44,IF(J146=44,'Equivalencia BH-BMPT'!$D$45,IF(J146=45,'Equivalencia BH-BMPT'!$D$46,"No ha seleccionado un número de programa")))))))))))))))))))))))))))))))))))))))))))))</f>
        <v>Gobernanza e influencia local, regional e internacional</v>
      </c>
      <c r="L146" s="79" t="s">
        <v>642</v>
      </c>
      <c r="M146" s="113">
        <v>7176748</v>
      </c>
      <c r="N146" s="97" t="s">
        <v>615</v>
      </c>
      <c r="O146" s="110">
        <v>15300000</v>
      </c>
      <c r="P146" s="66"/>
      <c r="Q146" s="67"/>
      <c r="R146" s="110">
        <v>1</v>
      </c>
      <c r="S146" s="100">
        <v>2550000</v>
      </c>
      <c r="T146" s="100">
        <f t="shared" si="9"/>
        <v>17850000</v>
      </c>
      <c r="U146" s="100">
        <v>11560000</v>
      </c>
      <c r="V146" s="105">
        <v>43371</v>
      </c>
      <c r="W146" s="105">
        <v>43375</v>
      </c>
      <c r="X146" s="105">
        <v>43481</v>
      </c>
      <c r="Y146" s="86">
        <v>90</v>
      </c>
      <c r="Z146" s="86">
        <v>15</v>
      </c>
      <c r="AA146" s="68"/>
      <c r="AB146" s="62"/>
      <c r="AC146" s="62" t="s">
        <v>791</v>
      </c>
      <c r="AD146" s="62"/>
      <c r="AE146" s="62"/>
      <c r="AF146" s="69">
        <f t="shared" si="10"/>
        <v>0.64761904761904765</v>
      </c>
      <c r="AG146" s="27"/>
      <c r="AH146" s="27" t="b">
        <f t="shared" si="11"/>
        <v>0</v>
      </c>
    </row>
    <row r="147" spans="1:34" ht="44.25" customHeight="1" x14ac:dyDescent="0.25">
      <c r="A147" s="86">
        <v>134</v>
      </c>
      <c r="B147" s="86">
        <v>2018</v>
      </c>
      <c r="C147" s="87" t="s">
        <v>387</v>
      </c>
      <c r="D147" s="74">
        <v>7</v>
      </c>
      <c r="E147" s="87" t="str">
        <f>IF(D147=1,'Tipo '!$B$2,IF(D147=2,'Tipo '!$B$3,IF(D147=3,'Tipo '!$B$4,IF(D147=4,'Tipo '!$B$5,IF(D147=5,'Tipo '!$B$6,IF(D147=6,'Tipo '!$B$7,IF(D147=7,'Tipo '!$B$8,IF(D147=8,'Tipo '!$B$9,IF(D147=9,'Tipo '!$B$10,IF(D147=10,'Tipo '!$B$11,IF(D147=11,'Tipo '!$B$12,IF(D147=12,'Tipo '!$B$13,IF(D147=13,'Tipo '!$B$14,IF(D147=14,'Tipo '!$B$15,IF(D147=15,'Tipo '!$B$16,IF(D147=16,'Tipo '!$B$17,IF(D147=17,'Tipo '!$B$18,IF(D147=18,'Tipo '!$B$19,IF(D147=19,'Tipo '!$B$20,IF(D147=20,'Tipo '!$B$21,"No ha seleccionado un tipo de contrato válido"))))))))))))))))))))</f>
        <v>COMPRAVENTA DE BIENES INMUEBLES</v>
      </c>
      <c r="F147" s="112" t="s">
        <v>108</v>
      </c>
      <c r="G147" s="63" t="s">
        <v>122</v>
      </c>
      <c r="H147" s="64" t="s">
        <v>551</v>
      </c>
      <c r="I147" s="83" t="s">
        <v>163</v>
      </c>
      <c r="J147" s="84">
        <v>7</v>
      </c>
      <c r="K147" s="65" t="str">
        <f>IF(J147=1,'Equivalencia BH-BMPT'!$D$2,IF(J147=2,'Equivalencia BH-BMPT'!$D$3,IF(J147=3,'Equivalencia BH-BMPT'!$D$4,IF(J147=4,'Equivalencia BH-BMPT'!$D$5,IF(J147=5,'Equivalencia BH-BMPT'!$D$6,IF(J147=6,'Equivalencia BH-BMPT'!$D$7,IF(J147=7,'Equivalencia BH-BMPT'!$D$8,IF(J147=8,'Equivalencia BH-BMPT'!$D$9,IF(J147=9,'Equivalencia BH-BMPT'!$D$10,IF(J147=10,'Equivalencia BH-BMPT'!$D$11,IF(J147=11,'Equivalencia BH-BMPT'!$D$12,IF(J147=12,'Equivalencia BH-BMPT'!$D$13,IF(J147=13,'Equivalencia BH-BMPT'!$D$14,IF(J147=14,'Equivalencia BH-BMPT'!$D$15,IF(J147=15,'Equivalencia BH-BMPT'!$D$16,IF(J147=16,'Equivalencia BH-BMPT'!$D$17,IF(J147=17,'Equivalencia BH-BMPT'!$D$18,IF(J147=18,'Equivalencia BH-BMPT'!$D$19,IF(J147=19,'Equivalencia BH-BMPT'!$D$20,IF(J147=20,'Equivalencia BH-BMPT'!$D$21,IF(J147=21,'Equivalencia BH-BMPT'!$D$22,IF(J147=22,'Equivalencia BH-BMPT'!$D$23,IF(J147=23,'Equivalencia BH-BMPT'!#REF!,IF(J147=24,'Equivalencia BH-BMPT'!$D$25,IF(J147=25,'Equivalencia BH-BMPT'!$D$26,IF(J147=26,'Equivalencia BH-BMPT'!$D$27,IF(J147=27,'Equivalencia BH-BMPT'!$D$28,IF(J147=28,'Equivalencia BH-BMPT'!$D$29,IF(J147=29,'Equivalencia BH-BMPT'!$D$30,IF(J147=30,'Equivalencia BH-BMPT'!$D$31,IF(J147=31,'Equivalencia BH-BMPT'!$D$32,IF(J147=32,'Equivalencia BH-BMPT'!$D$33,IF(J147=33,'Equivalencia BH-BMPT'!$D$34,IF(J147=34,'Equivalencia BH-BMPT'!$D$35,IF(J147=35,'Equivalencia BH-BMPT'!$D$36,IF(J147=36,'Equivalencia BH-BMPT'!$D$37,IF(J147=37,'Equivalencia BH-BMPT'!$D$38,IF(J147=38,'Equivalencia BH-BMPT'!#REF!,IF(J147=39,'Equivalencia BH-BMPT'!$D$40,IF(J147=40,'Equivalencia BH-BMPT'!$D$41,IF(J147=41,'Equivalencia BH-BMPT'!$D$42,IF(J147=42,'Equivalencia BH-BMPT'!$D$43,IF(J147=43,'Equivalencia BH-BMPT'!$D$44,IF(J147=44,'Equivalencia BH-BMPT'!$D$45,IF(J147=45,'Equivalencia BH-BMPT'!$D$46,"No ha seleccionado un número de programa")))))))))))))))))))))))))))))))))))))))))))))</f>
        <v>Inclusión educativa para la equidad</v>
      </c>
      <c r="L147" s="79" t="s">
        <v>653</v>
      </c>
      <c r="M147" s="113">
        <v>830088172</v>
      </c>
      <c r="N147" s="97" t="s">
        <v>769</v>
      </c>
      <c r="O147" s="110">
        <v>114117090</v>
      </c>
      <c r="P147" s="66"/>
      <c r="Q147" s="67"/>
      <c r="R147" s="110"/>
      <c r="S147" s="100">
        <v>0</v>
      </c>
      <c r="T147" s="100">
        <f t="shared" si="9"/>
        <v>114117090</v>
      </c>
      <c r="U147" s="100">
        <v>113049310</v>
      </c>
      <c r="V147" s="105">
        <v>43378</v>
      </c>
      <c r="W147" s="105">
        <v>43383</v>
      </c>
      <c r="X147" s="105">
        <v>43505</v>
      </c>
      <c r="Y147" s="86">
        <v>120</v>
      </c>
      <c r="Z147" s="86">
        <v>0</v>
      </c>
      <c r="AA147" s="68"/>
      <c r="AB147" s="62"/>
      <c r="AC147" s="62" t="s">
        <v>791</v>
      </c>
      <c r="AD147" s="62"/>
      <c r="AE147" s="62"/>
      <c r="AF147" s="69">
        <f t="shared" si="10"/>
        <v>0.9906431192733709</v>
      </c>
      <c r="AG147" s="27"/>
      <c r="AH147" s="27" t="b">
        <f t="shared" si="11"/>
        <v>0</v>
      </c>
    </row>
    <row r="148" spans="1:34" ht="44.25" customHeight="1" x14ac:dyDescent="0.25">
      <c r="A148" s="86">
        <v>135</v>
      </c>
      <c r="B148" s="86">
        <v>2018</v>
      </c>
      <c r="C148" s="87" t="s">
        <v>388</v>
      </c>
      <c r="D148" s="74">
        <v>5</v>
      </c>
      <c r="E148" s="87" t="str">
        <f>IF(D148=1,'Tipo '!$B$2,IF(D148=2,'Tipo '!$B$3,IF(D148=3,'Tipo '!$B$4,IF(D148=4,'Tipo '!$B$5,IF(D148=5,'Tipo '!$B$6,IF(D148=6,'Tipo '!$B$7,IF(D148=7,'Tipo '!$B$8,IF(D148=8,'Tipo '!$B$9,IF(D148=9,'Tipo '!$B$10,IF(D148=10,'Tipo '!$B$11,IF(D148=11,'Tipo '!$B$12,IF(D148=12,'Tipo '!$B$13,IF(D148=13,'Tipo '!$B$14,IF(D148=14,'Tipo '!$B$15,IF(D148=15,'Tipo '!$B$16,IF(D148=16,'Tipo '!$B$17,IF(D148=17,'Tipo '!$B$18,IF(D148=18,'Tipo '!$B$19,IF(D148=19,'Tipo '!$B$20,IF(D148=20,'Tipo '!$B$21,"No ha seleccionado un tipo de contrato válido"))))))))))))))))))))</f>
        <v>CONTRATOS DE PRESTACIÓN DE SERVICIOS PROFESIONALES Y DE APOYO A LA GESTIÓN</v>
      </c>
      <c r="F148" s="112" t="s">
        <v>107</v>
      </c>
      <c r="G148" s="63" t="s">
        <v>116</v>
      </c>
      <c r="H148" s="64" t="s">
        <v>552</v>
      </c>
      <c r="I148" s="83" t="s">
        <v>163</v>
      </c>
      <c r="J148" s="84">
        <v>45</v>
      </c>
      <c r="K148" s="65" t="str">
        <f>IF(J148=1,'Equivalencia BH-BMPT'!$D$2,IF(J148=2,'Equivalencia BH-BMPT'!$D$3,IF(J148=3,'Equivalencia BH-BMPT'!$D$4,IF(J148=4,'Equivalencia BH-BMPT'!$D$5,IF(J148=5,'Equivalencia BH-BMPT'!$D$6,IF(J148=6,'Equivalencia BH-BMPT'!$D$7,IF(J148=7,'Equivalencia BH-BMPT'!$D$8,IF(J148=8,'Equivalencia BH-BMPT'!$D$9,IF(J148=9,'Equivalencia BH-BMPT'!$D$10,IF(J148=10,'Equivalencia BH-BMPT'!$D$11,IF(J148=11,'Equivalencia BH-BMPT'!$D$12,IF(J148=12,'Equivalencia BH-BMPT'!$D$13,IF(J148=13,'Equivalencia BH-BMPT'!$D$14,IF(J148=14,'Equivalencia BH-BMPT'!$D$15,IF(J148=15,'Equivalencia BH-BMPT'!$D$16,IF(J148=16,'Equivalencia BH-BMPT'!$D$17,IF(J148=17,'Equivalencia BH-BMPT'!$D$18,IF(J148=18,'Equivalencia BH-BMPT'!$D$19,IF(J148=19,'Equivalencia BH-BMPT'!$D$20,IF(J148=20,'Equivalencia BH-BMPT'!$D$21,IF(J148=21,'Equivalencia BH-BMPT'!$D$22,IF(J148=22,'Equivalencia BH-BMPT'!$D$23,IF(J148=23,'Equivalencia BH-BMPT'!#REF!,IF(J148=24,'Equivalencia BH-BMPT'!$D$25,IF(J148=25,'Equivalencia BH-BMPT'!$D$26,IF(J148=26,'Equivalencia BH-BMPT'!$D$27,IF(J148=27,'Equivalencia BH-BMPT'!$D$28,IF(J148=28,'Equivalencia BH-BMPT'!$D$29,IF(J148=29,'Equivalencia BH-BMPT'!$D$30,IF(J148=30,'Equivalencia BH-BMPT'!$D$31,IF(J148=31,'Equivalencia BH-BMPT'!$D$32,IF(J148=32,'Equivalencia BH-BMPT'!$D$33,IF(J148=33,'Equivalencia BH-BMPT'!$D$34,IF(J148=34,'Equivalencia BH-BMPT'!$D$35,IF(J148=35,'Equivalencia BH-BMPT'!$D$36,IF(J148=36,'Equivalencia BH-BMPT'!$D$37,IF(J148=37,'Equivalencia BH-BMPT'!$D$38,IF(J148=38,'Equivalencia BH-BMPT'!#REF!,IF(J148=39,'Equivalencia BH-BMPT'!$D$40,IF(J148=40,'Equivalencia BH-BMPT'!$D$41,IF(J148=41,'Equivalencia BH-BMPT'!$D$42,IF(J148=42,'Equivalencia BH-BMPT'!$D$43,IF(J148=43,'Equivalencia BH-BMPT'!$D$44,IF(J148=44,'Equivalencia BH-BMPT'!$D$45,IF(J148=45,'Equivalencia BH-BMPT'!$D$46,"No ha seleccionado un número de programa")))))))))))))))))))))))))))))))))))))))))))))</f>
        <v>Gobernanza e influencia local, regional e internacional</v>
      </c>
      <c r="L148" s="79" t="s">
        <v>642</v>
      </c>
      <c r="M148" s="113">
        <v>63455375</v>
      </c>
      <c r="N148" s="97" t="s">
        <v>616</v>
      </c>
      <c r="O148" s="110">
        <v>15300000</v>
      </c>
      <c r="P148" s="66"/>
      <c r="Q148" s="67"/>
      <c r="R148" s="110">
        <v>1</v>
      </c>
      <c r="S148" s="100">
        <v>2550000</v>
      </c>
      <c r="T148" s="100">
        <f t="shared" si="9"/>
        <v>17850000</v>
      </c>
      <c r="U148" s="100">
        <v>11560000</v>
      </c>
      <c r="V148" s="105">
        <v>43371</v>
      </c>
      <c r="W148" s="105">
        <v>43375</v>
      </c>
      <c r="X148" s="105">
        <v>43481</v>
      </c>
      <c r="Y148" s="86">
        <v>90</v>
      </c>
      <c r="Z148" s="86">
        <v>15</v>
      </c>
      <c r="AA148" s="68"/>
      <c r="AB148" s="62"/>
      <c r="AC148" s="62" t="s">
        <v>791</v>
      </c>
      <c r="AD148" s="62"/>
      <c r="AE148" s="62"/>
      <c r="AF148" s="69">
        <f t="shared" si="10"/>
        <v>0.64761904761904765</v>
      </c>
      <c r="AG148" s="27"/>
      <c r="AH148" s="27" t="b">
        <f t="shared" si="11"/>
        <v>0</v>
      </c>
    </row>
    <row r="149" spans="1:34" ht="44.25" customHeight="1" x14ac:dyDescent="0.25">
      <c r="A149" s="86">
        <v>136</v>
      </c>
      <c r="B149" s="86">
        <v>2018</v>
      </c>
      <c r="C149" s="87" t="s">
        <v>389</v>
      </c>
      <c r="D149" s="74">
        <v>2</v>
      </c>
      <c r="E149" s="87" t="str">
        <f>IF(D149=1,'Tipo '!$B$2,IF(D149=2,'Tipo '!$B$3,IF(D149=3,'Tipo '!$B$4,IF(D149=4,'Tipo '!$B$5,IF(D149=5,'Tipo '!$B$6,IF(D149=6,'Tipo '!$B$7,IF(D149=7,'Tipo '!$B$8,IF(D149=8,'Tipo '!$B$9,IF(D149=9,'Tipo '!$B$10,IF(D149=10,'Tipo '!$B$11,IF(D149=11,'Tipo '!$B$12,IF(D149=12,'Tipo '!$B$13,IF(D149=13,'Tipo '!$B$14,IF(D149=14,'Tipo '!$B$15,IF(D149=15,'Tipo '!$B$16,IF(D149=16,'Tipo '!$B$17,IF(D149=17,'Tipo '!$B$18,IF(D149=18,'Tipo '!$B$19,IF(D149=19,'Tipo '!$B$20,IF(D149=20,'Tipo '!$B$21,"No ha seleccionado un tipo de contrato válido"))))))))))))))))))))</f>
        <v>CONSULTORÍA</v>
      </c>
      <c r="F149" s="112" t="s">
        <v>104</v>
      </c>
      <c r="G149" s="63" t="s">
        <v>121</v>
      </c>
      <c r="H149" s="64" t="s">
        <v>553</v>
      </c>
      <c r="I149" s="83" t="s">
        <v>163</v>
      </c>
      <c r="J149" s="84">
        <v>45</v>
      </c>
      <c r="K149" s="65" t="str">
        <f>IF(J149=1,'Equivalencia BH-BMPT'!$D$2,IF(J149=2,'Equivalencia BH-BMPT'!$D$3,IF(J149=3,'Equivalencia BH-BMPT'!$D$4,IF(J149=4,'Equivalencia BH-BMPT'!$D$5,IF(J149=5,'Equivalencia BH-BMPT'!$D$6,IF(J149=6,'Equivalencia BH-BMPT'!$D$7,IF(J149=7,'Equivalencia BH-BMPT'!$D$8,IF(J149=8,'Equivalencia BH-BMPT'!$D$9,IF(J149=9,'Equivalencia BH-BMPT'!$D$10,IF(J149=10,'Equivalencia BH-BMPT'!$D$11,IF(J149=11,'Equivalencia BH-BMPT'!$D$12,IF(J149=12,'Equivalencia BH-BMPT'!$D$13,IF(J149=13,'Equivalencia BH-BMPT'!$D$14,IF(J149=14,'Equivalencia BH-BMPT'!$D$15,IF(J149=15,'Equivalencia BH-BMPT'!$D$16,IF(J149=16,'Equivalencia BH-BMPT'!$D$17,IF(J149=17,'Equivalencia BH-BMPT'!$D$18,IF(J149=18,'Equivalencia BH-BMPT'!$D$19,IF(J149=19,'Equivalencia BH-BMPT'!$D$20,IF(J149=20,'Equivalencia BH-BMPT'!$D$21,IF(J149=21,'Equivalencia BH-BMPT'!$D$22,IF(J149=22,'Equivalencia BH-BMPT'!$D$23,IF(J149=23,'Equivalencia BH-BMPT'!#REF!,IF(J149=24,'Equivalencia BH-BMPT'!$D$25,IF(J149=25,'Equivalencia BH-BMPT'!$D$26,IF(J149=26,'Equivalencia BH-BMPT'!$D$27,IF(J149=27,'Equivalencia BH-BMPT'!$D$28,IF(J149=28,'Equivalencia BH-BMPT'!$D$29,IF(J149=29,'Equivalencia BH-BMPT'!$D$30,IF(J149=30,'Equivalencia BH-BMPT'!$D$31,IF(J149=31,'Equivalencia BH-BMPT'!$D$32,IF(J149=32,'Equivalencia BH-BMPT'!$D$33,IF(J149=33,'Equivalencia BH-BMPT'!$D$34,IF(J149=34,'Equivalencia BH-BMPT'!$D$35,IF(J149=35,'Equivalencia BH-BMPT'!$D$36,IF(J149=36,'Equivalencia BH-BMPT'!$D$37,IF(J149=37,'Equivalencia BH-BMPT'!$D$38,IF(J149=38,'Equivalencia BH-BMPT'!#REF!,IF(J149=39,'Equivalencia BH-BMPT'!$D$40,IF(J149=40,'Equivalencia BH-BMPT'!$D$41,IF(J149=41,'Equivalencia BH-BMPT'!$D$42,IF(J149=42,'Equivalencia BH-BMPT'!$D$43,IF(J149=43,'Equivalencia BH-BMPT'!$D$44,IF(J149=44,'Equivalencia BH-BMPT'!$D$45,IF(J149=45,'Equivalencia BH-BMPT'!$D$46,"No ha seleccionado un número de programa")))))))))))))))))))))))))))))))))))))))))))))</f>
        <v>Gobernanza e influencia local, regional e internacional</v>
      </c>
      <c r="L149" s="79" t="s">
        <v>642</v>
      </c>
      <c r="M149" s="76">
        <v>900354279</v>
      </c>
      <c r="N149" s="97" t="s">
        <v>770</v>
      </c>
      <c r="O149" s="110">
        <v>16255200</v>
      </c>
      <c r="P149" s="66"/>
      <c r="Q149" s="67"/>
      <c r="R149" s="110"/>
      <c r="S149" s="100">
        <v>8127600</v>
      </c>
      <c r="T149" s="100">
        <f t="shared" si="9"/>
        <v>24382800</v>
      </c>
      <c r="U149" s="100">
        <v>0</v>
      </c>
      <c r="V149" s="105">
        <v>43378</v>
      </c>
      <c r="W149" s="105">
        <v>43382</v>
      </c>
      <c r="X149" s="105">
        <v>43457</v>
      </c>
      <c r="Y149" s="86">
        <v>60</v>
      </c>
      <c r="Z149" s="86">
        <v>0</v>
      </c>
      <c r="AA149" s="68"/>
      <c r="AB149" s="62"/>
      <c r="AC149" s="62" t="s">
        <v>791</v>
      </c>
      <c r="AD149" s="62"/>
      <c r="AE149" s="62"/>
      <c r="AF149" s="69">
        <f t="shared" si="10"/>
        <v>0</v>
      </c>
      <c r="AG149" s="27"/>
      <c r="AH149" s="27" t="b">
        <f t="shared" si="11"/>
        <v>0</v>
      </c>
    </row>
    <row r="150" spans="1:34" ht="44.25" customHeight="1" x14ac:dyDescent="0.25">
      <c r="A150" s="86">
        <v>137</v>
      </c>
      <c r="B150" s="86">
        <v>2018</v>
      </c>
      <c r="C150" s="87" t="s">
        <v>390</v>
      </c>
      <c r="D150" s="74">
        <v>4</v>
      </c>
      <c r="E150" s="87" t="str">
        <f>IF(D150=1,'Tipo '!$B$2,IF(D150=2,'Tipo '!$B$3,IF(D150=3,'Tipo '!$B$4,IF(D150=4,'Tipo '!$B$5,IF(D150=5,'Tipo '!$B$6,IF(D150=6,'Tipo '!$B$7,IF(D150=7,'Tipo '!$B$8,IF(D150=8,'Tipo '!$B$9,IF(D150=9,'Tipo '!$B$10,IF(D150=10,'Tipo '!$B$11,IF(D150=11,'Tipo '!$B$12,IF(D150=12,'Tipo '!$B$13,IF(D150=13,'Tipo '!$B$14,IF(D150=14,'Tipo '!$B$15,IF(D150=15,'Tipo '!$B$16,IF(D150=16,'Tipo '!$B$17,IF(D150=17,'Tipo '!$B$18,IF(D150=18,'Tipo '!$B$19,IF(D150=19,'Tipo '!$B$20,IF(D150=20,'Tipo '!$B$21,"No ha seleccionado un tipo de contrato válido"))))))))))))))))))))</f>
        <v>CONTRATOS DE PRESTACIÓN DE SERVICIOS</v>
      </c>
      <c r="F150" s="112" t="s">
        <v>108</v>
      </c>
      <c r="G150" s="63" t="s">
        <v>125</v>
      </c>
      <c r="H150" s="64" t="s">
        <v>554</v>
      </c>
      <c r="I150" s="83" t="s">
        <v>163</v>
      </c>
      <c r="J150" s="84">
        <v>45</v>
      </c>
      <c r="K150" s="65" t="str">
        <f>IF(J150=1,'Equivalencia BH-BMPT'!$D$2,IF(J150=2,'Equivalencia BH-BMPT'!$D$3,IF(J150=3,'Equivalencia BH-BMPT'!$D$4,IF(J150=4,'Equivalencia BH-BMPT'!$D$5,IF(J150=5,'Equivalencia BH-BMPT'!$D$6,IF(J150=6,'Equivalencia BH-BMPT'!$D$7,IF(J150=7,'Equivalencia BH-BMPT'!$D$8,IF(J150=8,'Equivalencia BH-BMPT'!$D$9,IF(J150=9,'Equivalencia BH-BMPT'!$D$10,IF(J150=10,'Equivalencia BH-BMPT'!$D$11,IF(J150=11,'Equivalencia BH-BMPT'!$D$12,IF(J150=12,'Equivalencia BH-BMPT'!$D$13,IF(J150=13,'Equivalencia BH-BMPT'!$D$14,IF(J150=14,'Equivalencia BH-BMPT'!$D$15,IF(J150=15,'Equivalencia BH-BMPT'!$D$16,IF(J150=16,'Equivalencia BH-BMPT'!$D$17,IF(J150=17,'Equivalencia BH-BMPT'!$D$18,IF(J150=18,'Equivalencia BH-BMPT'!$D$19,IF(J150=19,'Equivalencia BH-BMPT'!$D$20,IF(J150=20,'Equivalencia BH-BMPT'!$D$21,IF(J150=21,'Equivalencia BH-BMPT'!$D$22,IF(J150=22,'Equivalencia BH-BMPT'!$D$23,IF(J150=23,'Equivalencia BH-BMPT'!#REF!,IF(J150=24,'Equivalencia BH-BMPT'!$D$25,IF(J150=25,'Equivalencia BH-BMPT'!$D$26,IF(J150=26,'Equivalencia BH-BMPT'!$D$27,IF(J150=27,'Equivalencia BH-BMPT'!$D$28,IF(J150=28,'Equivalencia BH-BMPT'!$D$29,IF(J150=29,'Equivalencia BH-BMPT'!$D$30,IF(J150=30,'Equivalencia BH-BMPT'!$D$31,IF(J150=31,'Equivalencia BH-BMPT'!$D$32,IF(J150=32,'Equivalencia BH-BMPT'!$D$33,IF(J150=33,'Equivalencia BH-BMPT'!$D$34,IF(J150=34,'Equivalencia BH-BMPT'!$D$35,IF(J150=35,'Equivalencia BH-BMPT'!$D$36,IF(J150=36,'Equivalencia BH-BMPT'!$D$37,IF(J150=37,'Equivalencia BH-BMPT'!$D$38,IF(J150=38,'Equivalencia BH-BMPT'!#REF!,IF(J150=39,'Equivalencia BH-BMPT'!$D$40,IF(J150=40,'Equivalencia BH-BMPT'!$D$41,IF(J150=41,'Equivalencia BH-BMPT'!$D$42,IF(J150=42,'Equivalencia BH-BMPT'!$D$43,IF(J150=43,'Equivalencia BH-BMPT'!$D$44,IF(J150=44,'Equivalencia BH-BMPT'!$D$45,IF(J150=45,'Equivalencia BH-BMPT'!$D$46,"No ha seleccionado un número de programa")))))))))))))))))))))))))))))))))))))))))))))</f>
        <v>Gobernanza e influencia local, regional e internacional</v>
      </c>
      <c r="L150" s="79" t="s">
        <v>648</v>
      </c>
      <c r="M150" s="113">
        <v>900800715</v>
      </c>
      <c r="N150" s="97" t="s">
        <v>771</v>
      </c>
      <c r="O150" s="110">
        <v>90000000</v>
      </c>
      <c r="P150" s="66"/>
      <c r="Q150" s="67"/>
      <c r="R150" s="110"/>
      <c r="S150" s="100">
        <v>0</v>
      </c>
      <c r="T150" s="100">
        <f t="shared" si="9"/>
        <v>90000000</v>
      </c>
      <c r="U150" s="100">
        <v>0</v>
      </c>
      <c r="V150" s="105">
        <v>43382</v>
      </c>
      <c r="W150" s="105">
        <v>43389</v>
      </c>
      <c r="X150" s="105">
        <v>43570</v>
      </c>
      <c r="Y150" s="86">
        <v>180</v>
      </c>
      <c r="Z150" s="86">
        <v>0</v>
      </c>
      <c r="AA150" s="68"/>
      <c r="AB150" s="62"/>
      <c r="AC150" s="62" t="s">
        <v>791</v>
      </c>
      <c r="AD150" s="62"/>
      <c r="AE150" s="62"/>
      <c r="AF150" s="69">
        <f t="shared" si="10"/>
        <v>0</v>
      </c>
      <c r="AG150" s="27"/>
      <c r="AH150" s="27" t="b">
        <f t="shared" si="11"/>
        <v>0</v>
      </c>
    </row>
    <row r="151" spans="1:34" ht="44.25" customHeight="1" x14ac:dyDescent="0.25">
      <c r="A151" s="86">
        <v>138</v>
      </c>
      <c r="B151" s="86">
        <v>2018</v>
      </c>
      <c r="C151" s="87" t="s">
        <v>391</v>
      </c>
      <c r="D151" s="74">
        <v>11</v>
      </c>
      <c r="E151" s="87" t="str">
        <f>IF(D151=1,'Tipo '!$B$2,IF(D151=2,'Tipo '!$B$3,IF(D151=3,'Tipo '!$B$4,IF(D151=4,'Tipo '!$B$5,IF(D151=5,'Tipo '!$B$6,IF(D151=6,'Tipo '!$B$7,IF(D151=7,'Tipo '!$B$8,IF(D151=8,'Tipo '!$B$9,IF(D151=9,'Tipo '!$B$10,IF(D151=10,'Tipo '!$B$11,IF(D151=11,'Tipo '!$B$12,IF(D151=12,'Tipo '!$B$13,IF(D151=13,'Tipo '!$B$14,IF(D151=14,'Tipo '!$B$15,IF(D151=15,'Tipo '!$B$16,IF(D151=16,'Tipo '!$B$17,IF(D151=17,'Tipo '!$B$18,IF(D151=18,'Tipo '!$B$19,IF(D151=19,'Tipo '!$B$20,IF(D151=20,'Tipo '!$B$21,"No ha seleccionado un tipo de contrato válido"))))))))))))))))))))</f>
        <v>SUMINISTRO</v>
      </c>
      <c r="F151" s="112" t="s">
        <v>104</v>
      </c>
      <c r="G151" s="63" t="s">
        <v>121</v>
      </c>
      <c r="H151" s="64" t="s">
        <v>555</v>
      </c>
      <c r="I151" s="83" t="s">
        <v>162</v>
      </c>
      <c r="J151" s="84"/>
      <c r="K151" s="65" t="str">
        <f>IF(J151=1,'Equivalencia BH-BMPT'!$D$2,IF(J151=2,'Equivalencia BH-BMPT'!$D$3,IF(J151=3,'Equivalencia BH-BMPT'!$D$4,IF(J151=4,'Equivalencia BH-BMPT'!$D$5,IF(J151=5,'Equivalencia BH-BMPT'!$D$6,IF(J151=6,'Equivalencia BH-BMPT'!$D$7,IF(J151=7,'Equivalencia BH-BMPT'!$D$8,IF(J151=8,'Equivalencia BH-BMPT'!$D$9,IF(J151=9,'Equivalencia BH-BMPT'!$D$10,IF(J151=10,'Equivalencia BH-BMPT'!$D$11,IF(J151=11,'Equivalencia BH-BMPT'!$D$12,IF(J151=12,'Equivalencia BH-BMPT'!$D$13,IF(J151=13,'Equivalencia BH-BMPT'!$D$14,IF(J151=14,'Equivalencia BH-BMPT'!$D$15,IF(J151=15,'Equivalencia BH-BMPT'!$D$16,IF(J151=16,'Equivalencia BH-BMPT'!$D$17,IF(J151=17,'Equivalencia BH-BMPT'!$D$18,IF(J151=18,'Equivalencia BH-BMPT'!$D$19,IF(J151=19,'Equivalencia BH-BMPT'!$D$20,IF(J151=20,'Equivalencia BH-BMPT'!$D$21,IF(J151=21,'Equivalencia BH-BMPT'!$D$22,IF(J151=22,'Equivalencia BH-BMPT'!$D$23,IF(J151=23,'Equivalencia BH-BMPT'!#REF!,IF(J151=24,'Equivalencia BH-BMPT'!$D$25,IF(J151=25,'Equivalencia BH-BMPT'!$D$26,IF(J151=26,'Equivalencia BH-BMPT'!$D$27,IF(J151=27,'Equivalencia BH-BMPT'!$D$28,IF(J151=28,'Equivalencia BH-BMPT'!$D$29,IF(J151=29,'Equivalencia BH-BMPT'!$D$30,IF(J151=30,'Equivalencia BH-BMPT'!$D$31,IF(J151=31,'Equivalencia BH-BMPT'!$D$32,IF(J151=32,'Equivalencia BH-BMPT'!$D$33,IF(J151=33,'Equivalencia BH-BMPT'!$D$34,IF(J151=34,'Equivalencia BH-BMPT'!$D$35,IF(J151=35,'Equivalencia BH-BMPT'!$D$36,IF(J151=36,'Equivalencia BH-BMPT'!$D$37,IF(J151=37,'Equivalencia BH-BMPT'!$D$38,IF(J151=38,'Equivalencia BH-BMPT'!#REF!,IF(J151=39,'Equivalencia BH-BMPT'!$D$40,IF(J151=40,'Equivalencia BH-BMPT'!$D$41,IF(J151=41,'Equivalencia BH-BMPT'!$D$42,IF(J151=42,'Equivalencia BH-BMPT'!$D$43,IF(J151=43,'Equivalencia BH-BMPT'!$D$44,IF(J151=44,'Equivalencia BH-BMPT'!$D$45,IF(J151=45,'Equivalencia BH-BMPT'!$D$46,"No ha seleccionado un número de programa")))))))))))))))))))))))))))))))))))))))))))))</f>
        <v>No ha seleccionado un número de programa</v>
      </c>
      <c r="L151" s="79">
        <v>0</v>
      </c>
      <c r="M151" s="76">
        <v>650053527</v>
      </c>
      <c r="N151" s="97" t="s">
        <v>617</v>
      </c>
      <c r="O151" s="110"/>
      <c r="P151" s="66"/>
      <c r="Q151" s="67"/>
      <c r="R151" s="110"/>
      <c r="S151" s="100">
        <v>3180697</v>
      </c>
      <c r="T151" s="100">
        <f t="shared" si="9"/>
        <v>3180697</v>
      </c>
      <c r="U151" s="100">
        <v>635019</v>
      </c>
      <c r="V151" s="105">
        <v>43384</v>
      </c>
      <c r="W151" s="105">
        <v>43389</v>
      </c>
      <c r="X151" s="105">
        <v>43434</v>
      </c>
      <c r="Y151" s="86">
        <v>45</v>
      </c>
      <c r="Z151" s="86">
        <v>0</v>
      </c>
      <c r="AA151" s="68"/>
      <c r="AB151" s="62" t="s">
        <v>791</v>
      </c>
      <c r="AC151" s="62"/>
      <c r="AD151" s="62"/>
      <c r="AE151" s="62"/>
      <c r="AF151" s="69">
        <f t="shared" si="10"/>
        <v>0.19964775016293598</v>
      </c>
      <c r="AG151" s="27"/>
      <c r="AH151" s="27" t="b">
        <f t="shared" si="11"/>
        <v>1</v>
      </c>
    </row>
    <row r="152" spans="1:34" ht="44.25" customHeight="1" x14ac:dyDescent="0.25">
      <c r="A152" s="86">
        <v>139</v>
      </c>
      <c r="B152" s="86">
        <v>2018</v>
      </c>
      <c r="C152" s="87" t="s">
        <v>392</v>
      </c>
      <c r="D152" s="74">
        <v>16</v>
      </c>
      <c r="E152" s="87" t="str">
        <f>IF(D152=1,'Tipo '!$B$2,IF(D152=2,'Tipo '!$B$3,IF(D152=3,'Tipo '!$B$4,IF(D152=4,'Tipo '!$B$5,IF(D152=5,'Tipo '!$B$6,IF(D152=6,'Tipo '!$B$7,IF(D152=7,'Tipo '!$B$8,IF(D152=8,'Tipo '!$B$9,IF(D152=9,'Tipo '!$B$10,IF(D152=10,'Tipo '!$B$11,IF(D152=11,'Tipo '!$B$12,IF(D152=12,'Tipo '!$B$13,IF(D152=13,'Tipo '!$B$14,IF(D152=14,'Tipo '!$B$15,IF(D152=15,'Tipo '!$B$16,IF(D152=16,'Tipo '!$B$17,IF(D152=17,'Tipo '!$B$18,IF(D152=18,'Tipo '!$B$19,IF(D152=19,'Tipo '!$B$20,IF(D152=20,'Tipo '!$B$21,"No ha seleccionado un tipo de contrato válido"))))))))))))))))))))</f>
        <v>CONTRATOS INTERADMINISTRATIVOS</v>
      </c>
      <c r="F152" s="112" t="s">
        <v>107</v>
      </c>
      <c r="G152" s="63" t="s">
        <v>116</v>
      </c>
      <c r="H152" s="64" t="s">
        <v>556</v>
      </c>
      <c r="I152" s="83" t="s">
        <v>163</v>
      </c>
      <c r="J152" s="84">
        <v>3</v>
      </c>
      <c r="K152" s="65" t="str">
        <f>IF(J152=1,'Equivalencia BH-BMPT'!$D$2,IF(J152=2,'Equivalencia BH-BMPT'!$D$3,IF(J152=3,'Equivalencia BH-BMPT'!$D$4,IF(J152=4,'Equivalencia BH-BMPT'!$D$5,IF(J152=5,'Equivalencia BH-BMPT'!$D$6,IF(J152=6,'Equivalencia BH-BMPT'!$D$7,IF(J152=7,'Equivalencia BH-BMPT'!$D$8,IF(J152=8,'Equivalencia BH-BMPT'!$D$9,IF(J152=9,'Equivalencia BH-BMPT'!$D$10,IF(J152=10,'Equivalencia BH-BMPT'!$D$11,IF(J152=11,'Equivalencia BH-BMPT'!$D$12,IF(J152=12,'Equivalencia BH-BMPT'!$D$13,IF(J152=13,'Equivalencia BH-BMPT'!$D$14,IF(J152=14,'Equivalencia BH-BMPT'!$D$15,IF(J152=15,'Equivalencia BH-BMPT'!$D$16,IF(J152=16,'Equivalencia BH-BMPT'!$D$17,IF(J152=17,'Equivalencia BH-BMPT'!$D$18,IF(J152=18,'Equivalencia BH-BMPT'!$D$19,IF(J152=19,'Equivalencia BH-BMPT'!$D$20,IF(J152=20,'Equivalencia BH-BMPT'!$D$21,IF(J152=21,'Equivalencia BH-BMPT'!$D$22,IF(J152=22,'Equivalencia BH-BMPT'!$D$23,IF(J152=23,'Equivalencia BH-BMPT'!#REF!,IF(J152=24,'Equivalencia BH-BMPT'!$D$25,IF(J152=25,'Equivalencia BH-BMPT'!$D$26,IF(J152=26,'Equivalencia BH-BMPT'!$D$27,IF(J152=27,'Equivalencia BH-BMPT'!$D$28,IF(J152=28,'Equivalencia BH-BMPT'!$D$29,IF(J152=29,'Equivalencia BH-BMPT'!$D$30,IF(J152=30,'Equivalencia BH-BMPT'!$D$31,IF(J152=31,'Equivalencia BH-BMPT'!$D$32,IF(J152=32,'Equivalencia BH-BMPT'!$D$33,IF(J152=33,'Equivalencia BH-BMPT'!$D$34,IF(J152=34,'Equivalencia BH-BMPT'!$D$35,IF(J152=35,'Equivalencia BH-BMPT'!$D$36,IF(J152=36,'Equivalencia BH-BMPT'!$D$37,IF(J152=37,'Equivalencia BH-BMPT'!$D$38,IF(J152=38,'Equivalencia BH-BMPT'!#REF!,IF(J152=39,'Equivalencia BH-BMPT'!$D$40,IF(J152=40,'Equivalencia BH-BMPT'!$D$41,IF(J152=41,'Equivalencia BH-BMPT'!$D$42,IF(J152=42,'Equivalencia BH-BMPT'!$D$43,IF(J152=43,'Equivalencia BH-BMPT'!$D$44,IF(J152=44,'Equivalencia BH-BMPT'!$D$45,IF(J152=45,'Equivalencia BH-BMPT'!$D$46,"No ha seleccionado un número de programa")))))))))))))))))))))))))))))))))))))))))))))</f>
        <v>Igualdad y autonomía para una Bogotá incluyente</v>
      </c>
      <c r="L152" s="79" t="s">
        <v>647</v>
      </c>
      <c r="M152" s="113">
        <v>900959051</v>
      </c>
      <c r="N152" s="97" t="s">
        <v>772</v>
      </c>
      <c r="O152" s="110">
        <v>330000000</v>
      </c>
      <c r="P152" s="66"/>
      <c r="Q152" s="67"/>
      <c r="R152" s="110"/>
      <c r="S152" s="100">
        <v>0</v>
      </c>
      <c r="T152" s="100">
        <f t="shared" si="9"/>
        <v>330000000</v>
      </c>
      <c r="U152" s="100">
        <v>0</v>
      </c>
      <c r="V152" s="105">
        <v>43410</v>
      </c>
      <c r="W152" s="105">
        <v>43411</v>
      </c>
      <c r="X152" s="105">
        <v>43714</v>
      </c>
      <c r="Y152" s="86">
        <v>300</v>
      </c>
      <c r="Z152" s="86">
        <v>0</v>
      </c>
      <c r="AA152" s="68"/>
      <c r="AB152" s="62"/>
      <c r="AC152" s="62" t="s">
        <v>791</v>
      </c>
      <c r="AD152" s="62"/>
      <c r="AE152" s="62"/>
      <c r="AF152" s="69">
        <f t="shared" si="10"/>
        <v>0</v>
      </c>
      <c r="AG152" s="27"/>
      <c r="AH152" s="27" t="b">
        <f t="shared" si="11"/>
        <v>0</v>
      </c>
    </row>
    <row r="153" spans="1:34" ht="44.25" customHeight="1" x14ac:dyDescent="0.25">
      <c r="A153" s="86">
        <v>140</v>
      </c>
      <c r="B153" s="86">
        <v>2018</v>
      </c>
      <c r="C153" s="87" t="s">
        <v>393</v>
      </c>
      <c r="D153" s="74">
        <v>5</v>
      </c>
      <c r="E153" s="87" t="str">
        <f>IF(D153=1,'Tipo '!$B$2,IF(D153=2,'Tipo '!$B$3,IF(D153=3,'Tipo '!$B$4,IF(D153=4,'Tipo '!$B$5,IF(D153=5,'Tipo '!$B$6,IF(D153=6,'Tipo '!$B$7,IF(D153=7,'Tipo '!$B$8,IF(D153=8,'Tipo '!$B$9,IF(D153=9,'Tipo '!$B$10,IF(D153=10,'Tipo '!$B$11,IF(D153=11,'Tipo '!$B$12,IF(D153=12,'Tipo '!$B$13,IF(D153=13,'Tipo '!$B$14,IF(D153=14,'Tipo '!$B$15,IF(D153=15,'Tipo '!$B$16,IF(D153=16,'Tipo '!$B$17,IF(D153=17,'Tipo '!$B$18,IF(D153=18,'Tipo '!$B$19,IF(D153=19,'Tipo '!$B$20,IF(D153=20,'Tipo '!$B$21,"No ha seleccionado un tipo de contrato válido"))))))))))))))))))))</f>
        <v>CONTRATOS DE PRESTACIÓN DE SERVICIOS PROFESIONALES Y DE APOYO A LA GESTIÓN</v>
      </c>
      <c r="F153" s="112" t="s">
        <v>107</v>
      </c>
      <c r="G153" s="63" t="s">
        <v>116</v>
      </c>
      <c r="H153" s="64" t="s">
        <v>557</v>
      </c>
      <c r="I153" s="83" t="s">
        <v>163</v>
      </c>
      <c r="J153" s="84">
        <v>18</v>
      </c>
      <c r="K153" s="65" t="str">
        <f>IF(J153=1,'Equivalencia BH-BMPT'!$D$2,IF(J153=2,'Equivalencia BH-BMPT'!$D$3,IF(J153=3,'Equivalencia BH-BMPT'!$D$4,IF(J153=4,'Equivalencia BH-BMPT'!$D$5,IF(J153=5,'Equivalencia BH-BMPT'!$D$6,IF(J153=6,'Equivalencia BH-BMPT'!$D$7,IF(J153=7,'Equivalencia BH-BMPT'!$D$8,IF(J153=8,'Equivalencia BH-BMPT'!$D$9,IF(J153=9,'Equivalencia BH-BMPT'!$D$10,IF(J153=10,'Equivalencia BH-BMPT'!$D$11,IF(J153=11,'Equivalencia BH-BMPT'!$D$12,IF(J153=12,'Equivalencia BH-BMPT'!$D$13,IF(J153=13,'Equivalencia BH-BMPT'!$D$14,IF(J153=14,'Equivalencia BH-BMPT'!$D$15,IF(J153=15,'Equivalencia BH-BMPT'!$D$16,IF(J153=16,'Equivalencia BH-BMPT'!$D$17,IF(J153=17,'Equivalencia BH-BMPT'!$D$18,IF(J153=18,'Equivalencia BH-BMPT'!$D$19,IF(J153=19,'Equivalencia BH-BMPT'!$D$20,IF(J153=20,'Equivalencia BH-BMPT'!$D$21,IF(J153=21,'Equivalencia BH-BMPT'!$D$22,IF(J153=22,'Equivalencia BH-BMPT'!$D$23,IF(J153=23,'Equivalencia BH-BMPT'!#REF!,IF(J153=24,'Equivalencia BH-BMPT'!$D$25,IF(J153=25,'Equivalencia BH-BMPT'!$D$26,IF(J153=26,'Equivalencia BH-BMPT'!$D$27,IF(J153=27,'Equivalencia BH-BMPT'!$D$28,IF(J153=28,'Equivalencia BH-BMPT'!$D$29,IF(J153=29,'Equivalencia BH-BMPT'!$D$30,IF(J153=30,'Equivalencia BH-BMPT'!$D$31,IF(J153=31,'Equivalencia BH-BMPT'!$D$32,IF(J153=32,'Equivalencia BH-BMPT'!$D$33,IF(J153=33,'Equivalencia BH-BMPT'!$D$34,IF(J153=34,'Equivalencia BH-BMPT'!$D$35,IF(J153=35,'Equivalencia BH-BMPT'!$D$36,IF(J153=36,'Equivalencia BH-BMPT'!$D$37,IF(J153=37,'Equivalencia BH-BMPT'!$D$38,IF(J153=38,'Equivalencia BH-BMPT'!#REF!,IF(J153=39,'Equivalencia BH-BMPT'!$D$40,IF(J153=40,'Equivalencia BH-BMPT'!$D$41,IF(J153=41,'Equivalencia BH-BMPT'!$D$42,IF(J153=42,'Equivalencia BH-BMPT'!$D$43,IF(J153=43,'Equivalencia BH-BMPT'!$D$44,IF(J153=44,'Equivalencia BH-BMPT'!$D$45,IF(J153=45,'Equivalencia BH-BMPT'!$D$46,"No ha seleccionado un número de programa")))))))))))))))))))))))))))))))))))))))))))))</f>
        <v>Mejor movilidad para todos</v>
      </c>
      <c r="L153" s="79" t="s">
        <v>644</v>
      </c>
      <c r="M153" s="113">
        <v>79953156</v>
      </c>
      <c r="N153" s="97" t="s">
        <v>618</v>
      </c>
      <c r="O153" s="110">
        <v>9900000</v>
      </c>
      <c r="P153" s="66"/>
      <c r="Q153" s="67"/>
      <c r="R153" s="110">
        <v>1</v>
      </c>
      <c r="S153" s="100">
        <v>4785000</v>
      </c>
      <c r="T153" s="100">
        <f t="shared" si="9"/>
        <v>14685000</v>
      </c>
      <c r="U153" s="100">
        <v>6270000</v>
      </c>
      <c r="V153" s="105">
        <v>43406</v>
      </c>
      <c r="W153" s="105">
        <v>43406</v>
      </c>
      <c r="X153" s="105">
        <v>43494</v>
      </c>
      <c r="Y153" s="86">
        <v>60</v>
      </c>
      <c r="Z153" s="86">
        <v>29</v>
      </c>
      <c r="AA153" s="68"/>
      <c r="AB153" s="62"/>
      <c r="AC153" s="62" t="s">
        <v>791</v>
      </c>
      <c r="AD153" s="62"/>
      <c r="AE153" s="62"/>
      <c r="AF153" s="69">
        <f t="shared" si="10"/>
        <v>0.42696629213483145</v>
      </c>
      <c r="AG153" s="27"/>
      <c r="AH153" s="27" t="b">
        <f t="shared" si="11"/>
        <v>0</v>
      </c>
    </row>
    <row r="154" spans="1:34" ht="44.25" customHeight="1" x14ac:dyDescent="0.25">
      <c r="A154" s="86">
        <v>141</v>
      </c>
      <c r="B154" s="86">
        <v>2018</v>
      </c>
      <c r="C154" s="87" t="s">
        <v>394</v>
      </c>
      <c r="D154" s="74">
        <v>3</v>
      </c>
      <c r="E154" s="87" t="str">
        <f>IF(D154=1,'Tipo '!$B$2,IF(D154=2,'Tipo '!$B$3,IF(D154=3,'Tipo '!$B$4,IF(D154=4,'Tipo '!$B$5,IF(D154=5,'Tipo '!$B$6,IF(D154=6,'Tipo '!$B$7,IF(D154=7,'Tipo '!$B$8,IF(D154=8,'Tipo '!$B$9,IF(D154=9,'Tipo '!$B$10,IF(D154=10,'Tipo '!$B$11,IF(D154=11,'Tipo '!$B$12,IF(D154=12,'Tipo '!$B$13,IF(D154=13,'Tipo '!$B$14,IF(D154=14,'Tipo '!$B$15,IF(D154=15,'Tipo '!$B$16,IF(D154=16,'Tipo '!$B$17,IF(D154=17,'Tipo '!$B$18,IF(D154=18,'Tipo '!$B$19,IF(D154=19,'Tipo '!$B$20,IF(D154=20,'Tipo '!$B$21,"No ha seleccionado un tipo de contrato válido"))))))))))))))))))))</f>
        <v>INTERVENTORÍA</v>
      </c>
      <c r="F154" s="112" t="s">
        <v>223</v>
      </c>
      <c r="G154" s="63" t="s">
        <v>121</v>
      </c>
      <c r="H154" s="64" t="s">
        <v>558</v>
      </c>
      <c r="I154" s="83" t="s">
        <v>163</v>
      </c>
      <c r="J154" s="84">
        <v>18</v>
      </c>
      <c r="K154" s="65" t="str">
        <f>IF(J154=1,'Equivalencia BH-BMPT'!$D$2,IF(J154=2,'Equivalencia BH-BMPT'!$D$3,IF(J154=3,'Equivalencia BH-BMPT'!$D$4,IF(J154=4,'Equivalencia BH-BMPT'!$D$5,IF(J154=5,'Equivalencia BH-BMPT'!$D$6,IF(J154=6,'Equivalencia BH-BMPT'!$D$7,IF(J154=7,'Equivalencia BH-BMPT'!$D$8,IF(J154=8,'Equivalencia BH-BMPT'!$D$9,IF(J154=9,'Equivalencia BH-BMPT'!$D$10,IF(J154=10,'Equivalencia BH-BMPT'!$D$11,IF(J154=11,'Equivalencia BH-BMPT'!$D$12,IF(J154=12,'Equivalencia BH-BMPT'!$D$13,IF(J154=13,'Equivalencia BH-BMPT'!$D$14,IF(J154=14,'Equivalencia BH-BMPT'!$D$15,IF(J154=15,'Equivalencia BH-BMPT'!$D$16,IF(J154=16,'Equivalencia BH-BMPT'!$D$17,IF(J154=17,'Equivalencia BH-BMPT'!$D$18,IF(J154=18,'Equivalencia BH-BMPT'!$D$19,IF(J154=19,'Equivalencia BH-BMPT'!$D$20,IF(J154=20,'Equivalencia BH-BMPT'!$D$21,IF(J154=21,'Equivalencia BH-BMPT'!$D$22,IF(J154=22,'Equivalencia BH-BMPT'!$D$23,IF(J154=23,'Equivalencia BH-BMPT'!#REF!,IF(J154=24,'Equivalencia BH-BMPT'!$D$25,IF(J154=25,'Equivalencia BH-BMPT'!$D$26,IF(J154=26,'Equivalencia BH-BMPT'!$D$27,IF(J154=27,'Equivalencia BH-BMPT'!$D$28,IF(J154=28,'Equivalencia BH-BMPT'!$D$29,IF(J154=29,'Equivalencia BH-BMPT'!$D$30,IF(J154=30,'Equivalencia BH-BMPT'!$D$31,IF(J154=31,'Equivalencia BH-BMPT'!$D$32,IF(J154=32,'Equivalencia BH-BMPT'!$D$33,IF(J154=33,'Equivalencia BH-BMPT'!$D$34,IF(J154=34,'Equivalencia BH-BMPT'!$D$35,IF(J154=35,'Equivalencia BH-BMPT'!$D$36,IF(J154=36,'Equivalencia BH-BMPT'!$D$37,IF(J154=37,'Equivalencia BH-BMPT'!$D$38,IF(J154=38,'Equivalencia BH-BMPT'!#REF!,IF(J154=39,'Equivalencia BH-BMPT'!$D$40,IF(J154=40,'Equivalencia BH-BMPT'!$D$41,IF(J154=41,'Equivalencia BH-BMPT'!$D$42,IF(J154=42,'Equivalencia BH-BMPT'!$D$43,IF(J154=43,'Equivalencia BH-BMPT'!$D$44,IF(J154=44,'Equivalencia BH-BMPT'!$D$45,IF(J154=45,'Equivalencia BH-BMPT'!$D$46,"No ha seleccionado un número de programa")))))))))))))))))))))))))))))))))))))))))))))</f>
        <v>Mejor movilidad para todos</v>
      </c>
      <c r="L154" s="79" t="s">
        <v>644</v>
      </c>
      <c r="M154" s="113">
        <v>900890758</v>
      </c>
      <c r="N154" s="97" t="s">
        <v>619</v>
      </c>
      <c r="O154" s="110">
        <v>899999380</v>
      </c>
      <c r="P154" s="66"/>
      <c r="Q154" s="67"/>
      <c r="R154" s="110"/>
      <c r="S154" s="100">
        <v>0</v>
      </c>
      <c r="T154" s="100">
        <f t="shared" si="9"/>
        <v>899999380</v>
      </c>
      <c r="U154" s="100">
        <v>0</v>
      </c>
      <c r="V154" s="105">
        <v>43383</v>
      </c>
      <c r="W154" s="105"/>
      <c r="X154" s="105"/>
      <c r="Y154" s="86">
        <v>240</v>
      </c>
      <c r="Z154" s="86">
        <v>0</v>
      </c>
      <c r="AA154" s="68"/>
      <c r="AB154" s="62"/>
      <c r="AC154" s="62" t="s">
        <v>791</v>
      </c>
      <c r="AD154" s="62"/>
      <c r="AE154" s="62"/>
      <c r="AF154" s="69">
        <f t="shared" si="10"/>
        <v>0</v>
      </c>
      <c r="AG154" s="27"/>
      <c r="AH154" s="27" t="b">
        <f t="shared" si="11"/>
        <v>0</v>
      </c>
    </row>
    <row r="155" spans="1:34" ht="44.25" customHeight="1" x14ac:dyDescent="0.25">
      <c r="A155" s="86">
        <v>142</v>
      </c>
      <c r="B155" s="86">
        <v>2018</v>
      </c>
      <c r="C155" s="87" t="s">
        <v>395</v>
      </c>
      <c r="D155" s="74">
        <v>4</v>
      </c>
      <c r="E155" s="87" t="str">
        <f>IF(D155=1,'Tipo '!$B$2,IF(D155=2,'Tipo '!$B$3,IF(D155=3,'Tipo '!$B$4,IF(D155=4,'Tipo '!$B$5,IF(D155=5,'Tipo '!$B$6,IF(D155=6,'Tipo '!$B$7,IF(D155=7,'Tipo '!$B$8,IF(D155=8,'Tipo '!$B$9,IF(D155=9,'Tipo '!$B$10,IF(D155=10,'Tipo '!$B$11,IF(D155=11,'Tipo '!$B$12,IF(D155=12,'Tipo '!$B$13,IF(D155=13,'Tipo '!$B$14,IF(D155=14,'Tipo '!$B$15,IF(D155=15,'Tipo '!$B$16,IF(D155=16,'Tipo '!$B$17,IF(D155=17,'Tipo '!$B$18,IF(D155=18,'Tipo '!$B$19,IF(D155=19,'Tipo '!$B$20,IF(D155=20,'Tipo '!$B$21,"No ha seleccionado un tipo de contrato válido"))))))))))))))))))))</f>
        <v>CONTRATOS DE PRESTACIÓN DE SERVICIOS</v>
      </c>
      <c r="F155" s="112" t="s">
        <v>108</v>
      </c>
      <c r="G155" s="63" t="s">
        <v>125</v>
      </c>
      <c r="H155" s="64" t="s">
        <v>559</v>
      </c>
      <c r="I155" s="83" t="s">
        <v>163</v>
      </c>
      <c r="J155" s="84">
        <v>45</v>
      </c>
      <c r="K155" s="65" t="str">
        <f>IF(J155=1,'Equivalencia BH-BMPT'!$D$2,IF(J155=2,'Equivalencia BH-BMPT'!$D$3,IF(J155=3,'Equivalencia BH-BMPT'!$D$4,IF(J155=4,'Equivalencia BH-BMPT'!$D$5,IF(J155=5,'Equivalencia BH-BMPT'!$D$6,IF(J155=6,'Equivalencia BH-BMPT'!$D$7,IF(J155=7,'Equivalencia BH-BMPT'!$D$8,IF(J155=8,'Equivalencia BH-BMPT'!$D$9,IF(J155=9,'Equivalencia BH-BMPT'!$D$10,IF(J155=10,'Equivalencia BH-BMPT'!$D$11,IF(J155=11,'Equivalencia BH-BMPT'!$D$12,IF(J155=12,'Equivalencia BH-BMPT'!$D$13,IF(J155=13,'Equivalencia BH-BMPT'!$D$14,IF(J155=14,'Equivalencia BH-BMPT'!$D$15,IF(J155=15,'Equivalencia BH-BMPT'!$D$16,IF(J155=16,'Equivalencia BH-BMPT'!$D$17,IF(J155=17,'Equivalencia BH-BMPT'!$D$18,IF(J155=18,'Equivalencia BH-BMPT'!$D$19,IF(J155=19,'Equivalencia BH-BMPT'!$D$20,IF(J155=20,'Equivalencia BH-BMPT'!$D$21,IF(J155=21,'Equivalencia BH-BMPT'!$D$22,IF(J155=22,'Equivalencia BH-BMPT'!$D$23,IF(J155=23,'Equivalencia BH-BMPT'!#REF!,IF(J155=24,'Equivalencia BH-BMPT'!$D$25,IF(J155=25,'Equivalencia BH-BMPT'!$D$26,IF(J155=26,'Equivalencia BH-BMPT'!$D$27,IF(J155=27,'Equivalencia BH-BMPT'!$D$28,IF(J155=28,'Equivalencia BH-BMPT'!$D$29,IF(J155=29,'Equivalencia BH-BMPT'!$D$30,IF(J155=30,'Equivalencia BH-BMPT'!$D$31,IF(J155=31,'Equivalencia BH-BMPT'!$D$32,IF(J155=32,'Equivalencia BH-BMPT'!$D$33,IF(J155=33,'Equivalencia BH-BMPT'!$D$34,IF(J155=34,'Equivalencia BH-BMPT'!$D$35,IF(J155=35,'Equivalencia BH-BMPT'!$D$36,IF(J155=36,'Equivalencia BH-BMPT'!$D$37,IF(J155=37,'Equivalencia BH-BMPT'!$D$38,IF(J155=38,'Equivalencia BH-BMPT'!#REF!,IF(J155=39,'Equivalencia BH-BMPT'!$D$40,IF(J155=40,'Equivalencia BH-BMPT'!$D$41,IF(J155=41,'Equivalencia BH-BMPT'!$D$42,IF(J155=42,'Equivalencia BH-BMPT'!$D$43,IF(J155=43,'Equivalencia BH-BMPT'!$D$44,IF(J155=44,'Equivalencia BH-BMPT'!$D$45,IF(J155=45,'Equivalencia BH-BMPT'!$D$46,"No ha seleccionado un número de programa")))))))))))))))))))))))))))))))))))))))))))))</f>
        <v>Gobernanza e influencia local, regional e internacional</v>
      </c>
      <c r="L155" s="79" t="s">
        <v>642</v>
      </c>
      <c r="M155" s="113">
        <v>900515644</v>
      </c>
      <c r="N155" s="97" t="s">
        <v>620</v>
      </c>
      <c r="O155" s="110">
        <v>48325900</v>
      </c>
      <c r="P155" s="66"/>
      <c r="Q155" s="67"/>
      <c r="R155" s="110"/>
      <c r="S155" s="100">
        <v>0</v>
      </c>
      <c r="T155" s="100">
        <f t="shared" si="9"/>
        <v>48325900</v>
      </c>
      <c r="U155" s="100">
        <v>0</v>
      </c>
      <c r="V155" s="105">
        <v>43419</v>
      </c>
      <c r="W155" s="105">
        <v>43437</v>
      </c>
      <c r="X155" s="105">
        <v>43618</v>
      </c>
      <c r="Y155" s="86">
        <v>180</v>
      </c>
      <c r="Z155" s="86">
        <v>0</v>
      </c>
      <c r="AA155" s="68"/>
      <c r="AB155" s="62"/>
      <c r="AC155" s="62" t="s">
        <v>791</v>
      </c>
      <c r="AD155" s="62"/>
      <c r="AE155" s="62"/>
      <c r="AF155" s="69">
        <f t="shared" si="10"/>
        <v>0</v>
      </c>
      <c r="AG155" s="27"/>
      <c r="AH155" s="27" t="b">
        <f t="shared" si="11"/>
        <v>0</v>
      </c>
    </row>
    <row r="156" spans="1:34" ht="44.25" customHeight="1" x14ac:dyDescent="0.25">
      <c r="A156" s="86">
        <v>143</v>
      </c>
      <c r="B156" s="86">
        <v>2018</v>
      </c>
      <c r="C156" s="87" t="s">
        <v>396</v>
      </c>
      <c r="D156" s="74">
        <v>4</v>
      </c>
      <c r="E156" s="87" t="str">
        <f>IF(D156=1,'Tipo '!$B$2,IF(D156=2,'Tipo '!$B$3,IF(D156=3,'Tipo '!$B$4,IF(D156=4,'Tipo '!$B$5,IF(D156=5,'Tipo '!$B$6,IF(D156=6,'Tipo '!$B$7,IF(D156=7,'Tipo '!$B$8,IF(D156=8,'Tipo '!$B$9,IF(D156=9,'Tipo '!$B$10,IF(D156=10,'Tipo '!$B$11,IF(D156=11,'Tipo '!$B$12,IF(D156=12,'Tipo '!$B$13,IF(D156=13,'Tipo '!$B$14,IF(D156=14,'Tipo '!$B$15,IF(D156=15,'Tipo '!$B$16,IF(D156=16,'Tipo '!$B$17,IF(D156=17,'Tipo '!$B$18,IF(D156=18,'Tipo '!$B$19,IF(D156=19,'Tipo '!$B$20,IF(D156=20,'Tipo '!$B$21,"No ha seleccionado un tipo de contrato válido"))))))))))))))))))))</f>
        <v>CONTRATOS DE PRESTACIÓN DE SERVICIOS</v>
      </c>
      <c r="F156" s="112" t="s">
        <v>108</v>
      </c>
      <c r="G156" s="63" t="s">
        <v>125</v>
      </c>
      <c r="H156" s="64" t="s">
        <v>560</v>
      </c>
      <c r="I156" s="83" t="s">
        <v>163</v>
      </c>
      <c r="J156" s="84">
        <v>19</v>
      </c>
      <c r="K156" s="65" t="str">
        <f>IF(J156=1,'Equivalencia BH-BMPT'!$D$2,IF(J156=2,'Equivalencia BH-BMPT'!$D$3,IF(J156=3,'Equivalencia BH-BMPT'!$D$4,IF(J156=4,'Equivalencia BH-BMPT'!$D$5,IF(J156=5,'Equivalencia BH-BMPT'!$D$6,IF(J156=6,'Equivalencia BH-BMPT'!$D$7,IF(J156=7,'Equivalencia BH-BMPT'!$D$8,IF(J156=8,'Equivalencia BH-BMPT'!$D$9,IF(J156=9,'Equivalencia BH-BMPT'!$D$10,IF(J156=10,'Equivalencia BH-BMPT'!$D$11,IF(J156=11,'Equivalencia BH-BMPT'!$D$12,IF(J156=12,'Equivalencia BH-BMPT'!$D$13,IF(J156=13,'Equivalencia BH-BMPT'!$D$14,IF(J156=14,'Equivalencia BH-BMPT'!$D$15,IF(J156=15,'Equivalencia BH-BMPT'!$D$16,IF(J156=16,'Equivalencia BH-BMPT'!$D$17,IF(J156=17,'Equivalencia BH-BMPT'!$D$18,IF(J156=18,'Equivalencia BH-BMPT'!$D$19,IF(J156=19,'Equivalencia BH-BMPT'!$D$20,IF(J156=20,'Equivalencia BH-BMPT'!$D$21,IF(J156=21,'Equivalencia BH-BMPT'!$D$22,IF(J156=22,'Equivalencia BH-BMPT'!$D$23,IF(J156=23,'Equivalencia BH-BMPT'!#REF!,IF(J156=24,'Equivalencia BH-BMPT'!$D$25,IF(J156=25,'Equivalencia BH-BMPT'!$D$26,IF(J156=26,'Equivalencia BH-BMPT'!$D$27,IF(J156=27,'Equivalencia BH-BMPT'!$D$28,IF(J156=28,'Equivalencia BH-BMPT'!$D$29,IF(J156=29,'Equivalencia BH-BMPT'!$D$30,IF(J156=30,'Equivalencia BH-BMPT'!$D$31,IF(J156=31,'Equivalencia BH-BMPT'!$D$32,IF(J156=32,'Equivalencia BH-BMPT'!$D$33,IF(J156=33,'Equivalencia BH-BMPT'!$D$34,IF(J156=34,'Equivalencia BH-BMPT'!$D$35,IF(J156=35,'Equivalencia BH-BMPT'!$D$36,IF(J156=36,'Equivalencia BH-BMPT'!$D$37,IF(J156=37,'Equivalencia BH-BMPT'!$D$38,IF(J156=38,'Equivalencia BH-BMPT'!#REF!,IF(J156=39,'Equivalencia BH-BMPT'!$D$40,IF(J156=40,'Equivalencia BH-BMPT'!$D$41,IF(J156=41,'Equivalencia BH-BMPT'!$D$42,IF(J156=42,'Equivalencia BH-BMPT'!$D$43,IF(J156=43,'Equivalencia BH-BMPT'!$D$44,IF(J156=44,'Equivalencia BH-BMPT'!$D$45,IF(J156=45,'Equivalencia BH-BMPT'!$D$46,"No ha seleccionado un número de programa")))))))))))))))))))))))))))))))))))))))))))))</f>
        <v>Seguridad y convivencia para todos</v>
      </c>
      <c r="L156" s="79" t="s">
        <v>643</v>
      </c>
      <c r="M156" s="113">
        <v>900585059</v>
      </c>
      <c r="N156" s="97" t="s">
        <v>773</v>
      </c>
      <c r="O156" s="110">
        <v>204100000</v>
      </c>
      <c r="P156" s="66"/>
      <c r="Q156" s="67"/>
      <c r="R156" s="110"/>
      <c r="S156" s="100">
        <v>54000000</v>
      </c>
      <c r="T156" s="100">
        <f t="shared" si="9"/>
        <v>258100000</v>
      </c>
      <c r="U156" s="100">
        <v>100836093</v>
      </c>
      <c r="V156" s="105">
        <v>43423</v>
      </c>
      <c r="W156" s="105">
        <v>43423</v>
      </c>
      <c r="X156" s="105">
        <v>43483</v>
      </c>
      <c r="Y156" s="86">
        <v>60</v>
      </c>
      <c r="Z156" s="86">
        <v>0</v>
      </c>
      <c r="AA156" s="68"/>
      <c r="AB156" s="62"/>
      <c r="AC156" s="62" t="s">
        <v>791</v>
      </c>
      <c r="AD156" s="62"/>
      <c r="AE156" s="62"/>
      <c r="AF156" s="69">
        <f t="shared" si="10"/>
        <v>0.39068614103060828</v>
      </c>
      <c r="AG156" s="27"/>
      <c r="AH156" s="27" t="b">
        <f t="shared" si="11"/>
        <v>0</v>
      </c>
    </row>
    <row r="157" spans="1:34" ht="44.25" customHeight="1" x14ac:dyDescent="0.25">
      <c r="A157" s="86">
        <v>144</v>
      </c>
      <c r="B157" s="86">
        <v>2018</v>
      </c>
      <c r="C157" s="87" t="s">
        <v>397</v>
      </c>
      <c r="D157" s="74">
        <v>5</v>
      </c>
      <c r="E157" s="87" t="str">
        <f>IF(D157=1,'Tipo '!$B$2,IF(D157=2,'Tipo '!$B$3,IF(D157=3,'Tipo '!$B$4,IF(D157=4,'Tipo '!$B$5,IF(D157=5,'Tipo '!$B$6,IF(D157=6,'Tipo '!$B$7,IF(D157=7,'Tipo '!$B$8,IF(D157=8,'Tipo '!$B$9,IF(D157=9,'Tipo '!$B$10,IF(D157=10,'Tipo '!$B$11,IF(D157=11,'Tipo '!$B$12,IF(D157=12,'Tipo '!$B$13,IF(D157=13,'Tipo '!$B$14,IF(D157=14,'Tipo '!$B$15,IF(D157=15,'Tipo '!$B$16,IF(D157=16,'Tipo '!$B$17,IF(D157=17,'Tipo '!$B$18,IF(D157=18,'Tipo '!$B$19,IF(D157=19,'Tipo '!$B$20,IF(D157=20,'Tipo '!$B$21,"No ha seleccionado un tipo de contrato válido"))))))))))))))))))))</f>
        <v>CONTRATOS DE PRESTACIÓN DE SERVICIOS PROFESIONALES Y DE APOYO A LA GESTIÓN</v>
      </c>
      <c r="F157" s="112" t="s">
        <v>107</v>
      </c>
      <c r="G157" s="63" t="s">
        <v>116</v>
      </c>
      <c r="H157" s="64" t="s">
        <v>561</v>
      </c>
      <c r="I157" s="83" t="s">
        <v>163</v>
      </c>
      <c r="J157" s="84">
        <v>45</v>
      </c>
      <c r="K157" s="65" t="str">
        <f>IF(J157=1,'Equivalencia BH-BMPT'!$D$2,IF(J157=2,'Equivalencia BH-BMPT'!$D$3,IF(J157=3,'Equivalencia BH-BMPT'!$D$4,IF(J157=4,'Equivalencia BH-BMPT'!$D$5,IF(J157=5,'Equivalencia BH-BMPT'!$D$6,IF(J157=6,'Equivalencia BH-BMPT'!$D$7,IF(J157=7,'Equivalencia BH-BMPT'!$D$8,IF(J157=8,'Equivalencia BH-BMPT'!$D$9,IF(J157=9,'Equivalencia BH-BMPT'!$D$10,IF(J157=10,'Equivalencia BH-BMPT'!$D$11,IF(J157=11,'Equivalencia BH-BMPT'!$D$12,IF(J157=12,'Equivalencia BH-BMPT'!$D$13,IF(J157=13,'Equivalencia BH-BMPT'!$D$14,IF(J157=14,'Equivalencia BH-BMPT'!$D$15,IF(J157=15,'Equivalencia BH-BMPT'!$D$16,IF(J157=16,'Equivalencia BH-BMPT'!$D$17,IF(J157=17,'Equivalencia BH-BMPT'!$D$18,IF(J157=18,'Equivalencia BH-BMPT'!$D$19,IF(J157=19,'Equivalencia BH-BMPT'!$D$20,IF(J157=20,'Equivalencia BH-BMPT'!$D$21,IF(J157=21,'Equivalencia BH-BMPT'!$D$22,IF(J157=22,'Equivalencia BH-BMPT'!$D$23,IF(J157=23,'Equivalencia BH-BMPT'!#REF!,IF(J157=24,'Equivalencia BH-BMPT'!$D$25,IF(J157=25,'Equivalencia BH-BMPT'!$D$26,IF(J157=26,'Equivalencia BH-BMPT'!$D$27,IF(J157=27,'Equivalencia BH-BMPT'!$D$28,IF(J157=28,'Equivalencia BH-BMPT'!$D$29,IF(J157=29,'Equivalencia BH-BMPT'!$D$30,IF(J157=30,'Equivalencia BH-BMPT'!$D$31,IF(J157=31,'Equivalencia BH-BMPT'!$D$32,IF(J157=32,'Equivalencia BH-BMPT'!$D$33,IF(J157=33,'Equivalencia BH-BMPT'!$D$34,IF(J157=34,'Equivalencia BH-BMPT'!$D$35,IF(J157=35,'Equivalencia BH-BMPT'!$D$36,IF(J157=36,'Equivalencia BH-BMPT'!$D$37,IF(J157=37,'Equivalencia BH-BMPT'!$D$38,IF(J157=38,'Equivalencia BH-BMPT'!#REF!,IF(J157=39,'Equivalencia BH-BMPT'!$D$40,IF(J157=40,'Equivalencia BH-BMPT'!$D$41,IF(J157=41,'Equivalencia BH-BMPT'!$D$42,IF(J157=42,'Equivalencia BH-BMPT'!$D$43,IF(J157=43,'Equivalencia BH-BMPT'!$D$44,IF(J157=44,'Equivalencia BH-BMPT'!$D$45,IF(J157=45,'Equivalencia BH-BMPT'!$D$46,"No ha seleccionado un número de programa")))))))))))))))))))))))))))))))))))))))))))))</f>
        <v>Gobernanza e influencia local, regional e internacional</v>
      </c>
      <c r="L157" s="79" t="s">
        <v>642</v>
      </c>
      <c r="M157" s="113">
        <v>1030615046</v>
      </c>
      <c r="N157" s="97" t="s">
        <v>621</v>
      </c>
      <c r="O157" s="110">
        <v>4293318</v>
      </c>
      <c r="P157" s="66"/>
      <c r="Q157" s="67"/>
      <c r="R157" s="110">
        <v>1</v>
      </c>
      <c r="S157" s="100">
        <v>1866660</v>
      </c>
      <c r="T157" s="100">
        <f t="shared" si="9"/>
        <v>6159978</v>
      </c>
      <c r="U157" s="100">
        <v>1680000</v>
      </c>
      <c r="V157" s="105">
        <v>43424</v>
      </c>
      <c r="W157" s="105">
        <v>43426</v>
      </c>
      <c r="X157" s="105">
        <v>43485</v>
      </c>
      <c r="Y157" s="86">
        <v>46</v>
      </c>
      <c r="Z157" s="86">
        <v>20</v>
      </c>
      <c r="AA157" s="68"/>
      <c r="AB157" s="62"/>
      <c r="AC157" s="62" t="s">
        <v>791</v>
      </c>
      <c r="AD157" s="62"/>
      <c r="AE157" s="62"/>
      <c r="AF157" s="69">
        <f t="shared" si="10"/>
        <v>0.27272824675672541</v>
      </c>
      <c r="AG157" s="27"/>
      <c r="AH157" s="27" t="b">
        <f t="shared" si="11"/>
        <v>0</v>
      </c>
    </row>
    <row r="158" spans="1:34" ht="44.25" customHeight="1" x14ac:dyDescent="0.25">
      <c r="A158" s="86">
        <v>145</v>
      </c>
      <c r="B158" s="86">
        <v>2018</v>
      </c>
      <c r="C158" s="87" t="s">
        <v>398</v>
      </c>
      <c r="D158" s="74">
        <v>5</v>
      </c>
      <c r="E158" s="87" t="str">
        <f>IF(D158=1,'Tipo '!$B$2,IF(D158=2,'Tipo '!$B$3,IF(D158=3,'Tipo '!$B$4,IF(D158=4,'Tipo '!$B$5,IF(D158=5,'Tipo '!$B$6,IF(D158=6,'Tipo '!$B$7,IF(D158=7,'Tipo '!$B$8,IF(D158=8,'Tipo '!$B$9,IF(D158=9,'Tipo '!$B$10,IF(D158=10,'Tipo '!$B$11,IF(D158=11,'Tipo '!$B$12,IF(D158=12,'Tipo '!$B$13,IF(D158=13,'Tipo '!$B$14,IF(D158=14,'Tipo '!$B$15,IF(D158=15,'Tipo '!$B$16,IF(D158=16,'Tipo '!$B$17,IF(D158=17,'Tipo '!$B$18,IF(D158=18,'Tipo '!$B$19,IF(D158=19,'Tipo '!$B$20,IF(D158=20,'Tipo '!$B$21,"No ha seleccionado un tipo de contrato válido"))))))))))))))))))))</f>
        <v>CONTRATOS DE PRESTACIÓN DE SERVICIOS PROFESIONALES Y DE APOYO A LA GESTIÓN</v>
      </c>
      <c r="F158" s="112" t="s">
        <v>107</v>
      </c>
      <c r="G158" s="63" t="s">
        <v>116</v>
      </c>
      <c r="H158" s="64" t="s">
        <v>562</v>
      </c>
      <c r="I158" s="83" t="s">
        <v>163</v>
      </c>
      <c r="J158" s="84">
        <v>45</v>
      </c>
      <c r="K158" s="65" t="str">
        <f>IF(J158=1,'Equivalencia BH-BMPT'!$D$2,IF(J158=2,'Equivalencia BH-BMPT'!$D$3,IF(J158=3,'Equivalencia BH-BMPT'!$D$4,IF(J158=4,'Equivalencia BH-BMPT'!$D$5,IF(J158=5,'Equivalencia BH-BMPT'!$D$6,IF(J158=6,'Equivalencia BH-BMPT'!$D$7,IF(J158=7,'Equivalencia BH-BMPT'!$D$8,IF(J158=8,'Equivalencia BH-BMPT'!$D$9,IF(J158=9,'Equivalencia BH-BMPT'!$D$10,IF(J158=10,'Equivalencia BH-BMPT'!$D$11,IF(J158=11,'Equivalencia BH-BMPT'!$D$12,IF(J158=12,'Equivalencia BH-BMPT'!$D$13,IF(J158=13,'Equivalencia BH-BMPT'!$D$14,IF(J158=14,'Equivalencia BH-BMPT'!$D$15,IF(J158=15,'Equivalencia BH-BMPT'!$D$16,IF(J158=16,'Equivalencia BH-BMPT'!$D$17,IF(J158=17,'Equivalencia BH-BMPT'!$D$18,IF(J158=18,'Equivalencia BH-BMPT'!$D$19,IF(J158=19,'Equivalencia BH-BMPT'!$D$20,IF(J158=20,'Equivalencia BH-BMPT'!$D$21,IF(J158=21,'Equivalencia BH-BMPT'!$D$22,IF(J158=22,'Equivalencia BH-BMPT'!$D$23,IF(J158=23,'Equivalencia BH-BMPT'!#REF!,IF(J158=24,'Equivalencia BH-BMPT'!$D$25,IF(J158=25,'Equivalencia BH-BMPT'!$D$26,IF(J158=26,'Equivalencia BH-BMPT'!$D$27,IF(J158=27,'Equivalencia BH-BMPT'!$D$28,IF(J158=28,'Equivalencia BH-BMPT'!$D$29,IF(J158=29,'Equivalencia BH-BMPT'!$D$30,IF(J158=30,'Equivalencia BH-BMPT'!$D$31,IF(J158=31,'Equivalencia BH-BMPT'!$D$32,IF(J158=32,'Equivalencia BH-BMPT'!$D$33,IF(J158=33,'Equivalencia BH-BMPT'!$D$34,IF(J158=34,'Equivalencia BH-BMPT'!$D$35,IF(J158=35,'Equivalencia BH-BMPT'!$D$36,IF(J158=36,'Equivalencia BH-BMPT'!$D$37,IF(J158=37,'Equivalencia BH-BMPT'!$D$38,IF(J158=38,'Equivalencia BH-BMPT'!#REF!,IF(J158=39,'Equivalencia BH-BMPT'!$D$40,IF(J158=40,'Equivalencia BH-BMPT'!$D$41,IF(J158=41,'Equivalencia BH-BMPT'!$D$42,IF(J158=42,'Equivalencia BH-BMPT'!$D$43,IF(J158=43,'Equivalencia BH-BMPT'!$D$44,IF(J158=44,'Equivalencia BH-BMPT'!$D$45,IF(J158=45,'Equivalencia BH-BMPT'!$D$46,"No ha seleccionado un número de programa")))))))))))))))))))))))))))))))))))))))))))))</f>
        <v>Gobernanza e influencia local, regional e internacional</v>
      </c>
      <c r="L158" s="79" t="s">
        <v>642</v>
      </c>
      <c r="M158" s="113">
        <v>80157911</v>
      </c>
      <c r="N158" s="97" t="s">
        <v>622</v>
      </c>
      <c r="O158" s="110">
        <v>11000000</v>
      </c>
      <c r="P158" s="66"/>
      <c r="Q158" s="67"/>
      <c r="R158" s="110"/>
      <c r="S158" s="100">
        <v>0</v>
      </c>
      <c r="T158" s="100">
        <f t="shared" si="9"/>
        <v>11000000</v>
      </c>
      <c r="U158" s="100">
        <v>0</v>
      </c>
      <c r="V158" s="105">
        <v>43423</v>
      </c>
      <c r="W158" s="105">
        <v>43424</v>
      </c>
      <c r="X158" s="105">
        <v>43484</v>
      </c>
      <c r="Y158" s="86">
        <v>60</v>
      </c>
      <c r="Z158" s="86">
        <v>0</v>
      </c>
      <c r="AA158" s="68"/>
      <c r="AB158" s="62"/>
      <c r="AC158" s="62" t="s">
        <v>791</v>
      </c>
      <c r="AD158" s="62"/>
      <c r="AE158" s="62"/>
      <c r="AF158" s="69">
        <f t="shared" si="10"/>
        <v>0</v>
      </c>
      <c r="AG158" s="27"/>
      <c r="AH158" s="27" t="b">
        <f t="shared" si="11"/>
        <v>0</v>
      </c>
    </row>
    <row r="159" spans="1:34" ht="44.25" customHeight="1" x14ac:dyDescent="0.25">
      <c r="A159" s="86">
        <v>146</v>
      </c>
      <c r="B159" s="86">
        <v>2018</v>
      </c>
      <c r="C159" s="87" t="s">
        <v>399</v>
      </c>
      <c r="D159" s="74">
        <v>3</v>
      </c>
      <c r="E159" s="87" t="str">
        <f>IF(D159=1,'Tipo '!$B$2,IF(D159=2,'Tipo '!$B$3,IF(D159=3,'Tipo '!$B$4,IF(D159=4,'Tipo '!$B$5,IF(D159=5,'Tipo '!$B$6,IF(D159=6,'Tipo '!$B$7,IF(D159=7,'Tipo '!$B$8,IF(D159=8,'Tipo '!$B$9,IF(D159=9,'Tipo '!$B$10,IF(D159=10,'Tipo '!$B$11,IF(D159=11,'Tipo '!$B$12,IF(D159=12,'Tipo '!$B$13,IF(D159=13,'Tipo '!$B$14,IF(D159=14,'Tipo '!$B$15,IF(D159=15,'Tipo '!$B$16,IF(D159=16,'Tipo '!$B$17,IF(D159=17,'Tipo '!$B$18,IF(D159=18,'Tipo '!$B$19,IF(D159=19,'Tipo '!$B$20,IF(D159=20,'Tipo '!$B$21,"No ha seleccionado un tipo de contrato válido"))))))))))))))))))))</f>
        <v>INTERVENTORÍA</v>
      </c>
      <c r="F159" s="112" t="s">
        <v>223</v>
      </c>
      <c r="G159" s="63" t="s">
        <v>121</v>
      </c>
      <c r="H159" s="64" t="s">
        <v>563</v>
      </c>
      <c r="I159" s="83" t="s">
        <v>163</v>
      </c>
      <c r="J159" s="84">
        <v>17</v>
      </c>
      <c r="K159" s="65" t="str">
        <f>IF(J159=1,'Equivalencia BH-BMPT'!$D$2,IF(J159=2,'Equivalencia BH-BMPT'!$D$3,IF(J159=3,'Equivalencia BH-BMPT'!$D$4,IF(J159=4,'Equivalencia BH-BMPT'!$D$5,IF(J159=5,'Equivalencia BH-BMPT'!$D$6,IF(J159=6,'Equivalencia BH-BMPT'!$D$7,IF(J159=7,'Equivalencia BH-BMPT'!$D$8,IF(J159=8,'Equivalencia BH-BMPT'!$D$9,IF(J159=9,'Equivalencia BH-BMPT'!$D$10,IF(J159=10,'Equivalencia BH-BMPT'!$D$11,IF(J159=11,'Equivalencia BH-BMPT'!$D$12,IF(J159=12,'Equivalencia BH-BMPT'!$D$13,IF(J159=13,'Equivalencia BH-BMPT'!$D$14,IF(J159=14,'Equivalencia BH-BMPT'!$D$15,IF(J159=15,'Equivalencia BH-BMPT'!$D$16,IF(J159=16,'Equivalencia BH-BMPT'!$D$17,IF(J159=17,'Equivalencia BH-BMPT'!$D$18,IF(J159=18,'Equivalencia BH-BMPT'!$D$19,IF(J159=19,'Equivalencia BH-BMPT'!$D$20,IF(J159=20,'Equivalencia BH-BMPT'!$D$21,IF(J159=21,'Equivalencia BH-BMPT'!$D$22,IF(J159=22,'Equivalencia BH-BMPT'!$D$23,IF(J159=23,'Equivalencia BH-BMPT'!#REF!,IF(J159=24,'Equivalencia BH-BMPT'!$D$25,IF(J159=25,'Equivalencia BH-BMPT'!$D$26,IF(J159=26,'Equivalencia BH-BMPT'!$D$27,IF(J159=27,'Equivalencia BH-BMPT'!$D$28,IF(J159=28,'Equivalencia BH-BMPT'!$D$29,IF(J159=29,'Equivalencia BH-BMPT'!$D$30,IF(J159=30,'Equivalencia BH-BMPT'!$D$31,IF(J159=31,'Equivalencia BH-BMPT'!$D$32,IF(J159=32,'Equivalencia BH-BMPT'!$D$33,IF(J159=33,'Equivalencia BH-BMPT'!$D$34,IF(J159=34,'Equivalencia BH-BMPT'!$D$35,IF(J159=35,'Equivalencia BH-BMPT'!$D$36,IF(J159=36,'Equivalencia BH-BMPT'!$D$37,IF(J159=37,'Equivalencia BH-BMPT'!$D$38,IF(J159=38,'Equivalencia BH-BMPT'!#REF!,IF(J159=39,'Equivalencia BH-BMPT'!$D$40,IF(J159=40,'Equivalencia BH-BMPT'!$D$41,IF(J159=41,'Equivalencia BH-BMPT'!$D$42,IF(J159=42,'Equivalencia BH-BMPT'!$D$43,IF(J159=43,'Equivalencia BH-BMPT'!$D$44,IF(J159=44,'Equivalencia BH-BMPT'!$D$45,IF(J159=45,'Equivalencia BH-BMPT'!$D$46,"No ha seleccionado un número de programa")))))))))))))))))))))))))))))))))))))))))))))</f>
        <v>Espacio público, derecho de todos</v>
      </c>
      <c r="L159" s="79" t="s">
        <v>652</v>
      </c>
      <c r="M159" s="113">
        <v>900900069</v>
      </c>
      <c r="N159" s="97" t="s">
        <v>774</v>
      </c>
      <c r="O159" s="110">
        <v>260000000</v>
      </c>
      <c r="P159" s="66"/>
      <c r="Q159" s="67"/>
      <c r="R159" s="110"/>
      <c r="S159" s="100">
        <v>0</v>
      </c>
      <c r="T159" s="100">
        <f t="shared" si="9"/>
        <v>260000000</v>
      </c>
      <c r="U159" s="100">
        <v>0</v>
      </c>
      <c r="V159" s="105">
        <v>43417</v>
      </c>
      <c r="W159" s="105"/>
      <c r="X159" s="105"/>
      <c r="Y159" s="86">
        <v>240</v>
      </c>
      <c r="Z159" s="86">
        <v>0</v>
      </c>
      <c r="AA159" s="68"/>
      <c r="AB159" s="62"/>
      <c r="AC159" s="62" t="s">
        <v>791</v>
      </c>
      <c r="AD159" s="62"/>
      <c r="AE159" s="62"/>
      <c r="AF159" s="69">
        <f t="shared" si="10"/>
        <v>0</v>
      </c>
      <c r="AG159" s="27"/>
      <c r="AH159" s="27" t="b">
        <f t="shared" si="11"/>
        <v>0</v>
      </c>
    </row>
    <row r="160" spans="1:34" ht="44.25" customHeight="1" x14ac:dyDescent="0.25">
      <c r="A160" s="86">
        <v>147</v>
      </c>
      <c r="B160" s="86">
        <v>2018</v>
      </c>
      <c r="C160" s="87" t="s">
        <v>400</v>
      </c>
      <c r="D160" s="74">
        <v>5</v>
      </c>
      <c r="E160" s="87" t="str">
        <f>IF(D160=1,'Tipo '!$B$2,IF(D160=2,'Tipo '!$B$3,IF(D160=3,'Tipo '!$B$4,IF(D160=4,'Tipo '!$B$5,IF(D160=5,'Tipo '!$B$6,IF(D160=6,'Tipo '!$B$7,IF(D160=7,'Tipo '!$B$8,IF(D160=8,'Tipo '!$B$9,IF(D160=9,'Tipo '!$B$10,IF(D160=10,'Tipo '!$B$11,IF(D160=11,'Tipo '!$B$12,IF(D160=12,'Tipo '!$B$13,IF(D160=13,'Tipo '!$B$14,IF(D160=14,'Tipo '!$B$15,IF(D160=15,'Tipo '!$B$16,IF(D160=16,'Tipo '!$B$17,IF(D160=17,'Tipo '!$B$18,IF(D160=18,'Tipo '!$B$19,IF(D160=19,'Tipo '!$B$20,IF(D160=20,'Tipo '!$B$21,"No ha seleccionado un tipo de contrato válido"))))))))))))))))))))</f>
        <v>CONTRATOS DE PRESTACIÓN DE SERVICIOS PROFESIONALES Y DE APOYO A LA GESTIÓN</v>
      </c>
      <c r="F160" s="112" t="s">
        <v>107</v>
      </c>
      <c r="G160" s="63" t="s">
        <v>116</v>
      </c>
      <c r="H160" s="64" t="s">
        <v>564</v>
      </c>
      <c r="I160" s="83" t="s">
        <v>163</v>
      </c>
      <c r="J160" s="84">
        <v>45</v>
      </c>
      <c r="K160" s="65" t="str">
        <f>IF(J160=1,'Equivalencia BH-BMPT'!$D$2,IF(J160=2,'Equivalencia BH-BMPT'!$D$3,IF(J160=3,'Equivalencia BH-BMPT'!$D$4,IF(J160=4,'Equivalencia BH-BMPT'!$D$5,IF(J160=5,'Equivalencia BH-BMPT'!$D$6,IF(J160=6,'Equivalencia BH-BMPT'!$D$7,IF(J160=7,'Equivalencia BH-BMPT'!$D$8,IF(J160=8,'Equivalencia BH-BMPT'!$D$9,IF(J160=9,'Equivalencia BH-BMPT'!$D$10,IF(J160=10,'Equivalencia BH-BMPT'!$D$11,IF(J160=11,'Equivalencia BH-BMPT'!$D$12,IF(J160=12,'Equivalencia BH-BMPT'!$D$13,IF(J160=13,'Equivalencia BH-BMPT'!$D$14,IF(J160=14,'Equivalencia BH-BMPT'!$D$15,IF(J160=15,'Equivalencia BH-BMPT'!$D$16,IF(J160=16,'Equivalencia BH-BMPT'!$D$17,IF(J160=17,'Equivalencia BH-BMPT'!$D$18,IF(J160=18,'Equivalencia BH-BMPT'!$D$19,IF(J160=19,'Equivalencia BH-BMPT'!$D$20,IF(J160=20,'Equivalencia BH-BMPT'!$D$21,IF(J160=21,'Equivalencia BH-BMPT'!$D$22,IF(J160=22,'Equivalencia BH-BMPT'!$D$23,IF(J160=23,'Equivalencia BH-BMPT'!#REF!,IF(J160=24,'Equivalencia BH-BMPT'!$D$25,IF(J160=25,'Equivalencia BH-BMPT'!$D$26,IF(J160=26,'Equivalencia BH-BMPT'!$D$27,IF(J160=27,'Equivalencia BH-BMPT'!$D$28,IF(J160=28,'Equivalencia BH-BMPT'!$D$29,IF(J160=29,'Equivalencia BH-BMPT'!$D$30,IF(J160=30,'Equivalencia BH-BMPT'!$D$31,IF(J160=31,'Equivalencia BH-BMPT'!$D$32,IF(J160=32,'Equivalencia BH-BMPT'!$D$33,IF(J160=33,'Equivalencia BH-BMPT'!$D$34,IF(J160=34,'Equivalencia BH-BMPT'!$D$35,IF(J160=35,'Equivalencia BH-BMPT'!$D$36,IF(J160=36,'Equivalencia BH-BMPT'!$D$37,IF(J160=37,'Equivalencia BH-BMPT'!$D$38,IF(J160=38,'Equivalencia BH-BMPT'!#REF!,IF(J160=39,'Equivalencia BH-BMPT'!$D$40,IF(J160=40,'Equivalencia BH-BMPT'!$D$41,IF(J160=41,'Equivalencia BH-BMPT'!$D$42,IF(J160=42,'Equivalencia BH-BMPT'!$D$43,IF(J160=43,'Equivalencia BH-BMPT'!$D$44,IF(J160=44,'Equivalencia BH-BMPT'!$D$45,IF(J160=45,'Equivalencia BH-BMPT'!$D$46,"No ha seleccionado un número de programa")))))))))))))))))))))))))))))))))))))))))))))</f>
        <v>Gobernanza e influencia local, regional e internacional</v>
      </c>
      <c r="L160" s="79" t="s">
        <v>642</v>
      </c>
      <c r="M160" s="113">
        <v>1018470150</v>
      </c>
      <c r="N160" s="97" t="s">
        <v>623</v>
      </c>
      <c r="O160" s="110">
        <v>4500000</v>
      </c>
      <c r="P160" s="66"/>
      <c r="Q160" s="67"/>
      <c r="R160" s="110"/>
      <c r="S160" s="100">
        <v>0</v>
      </c>
      <c r="T160" s="100">
        <f t="shared" si="9"/>
        <v>4500000</v>
      </c>
      <c r="U160" s="100">
        <v>0</v>
      </c>
      <c r="V160" s="105">
        <v>43424</v>
      </c>
      <c r="W160" s="105">
        <v>43424</v>
      </c>
      <c r="X160" s="105">
        <v>43469</v>
      </c>
      <c r="Y160" s="86">
        <v>45</v>
      </c>
      <c r="Z160" s="86">
        <v>0</v>
      </c>
      <c r="AA160" s="68"/>
      <c r="AB160" s="62"/>
      <c r="AC160" s="62" t="s">
        <v>791</v>
      </c>
      <c r="AD160" s="62"/>
      <c r="AE160" s="62"/>
      <c r="AF160" s="69">
        <f t="shared" si="10"/>
        <v>0</v>
      </c>
      <c r="AG160" s="27"/>
      <c r="AH160" s="27" t="b">
        <f t="shared" si="11"/>
        <v>0</v>
      </c>
    </row>
    <row r="161" spans="1:34" ht="44.25" customHeight="1" x14ac:dyDescent="0.25">
      <c r="A161" s="86">
        <v>148</v>
      </c>
      <c r="B161" s="86">
        <v>2018</v>
      </c>
      <c r="C161" s="87" t="s">
        <v>401</v>
      </c>
      <c r="D161" s="74">
        <v>4</v>
      </c>
      <c r="E161" s="87" t="str">
        <f>IF(D161=1,'Tipo '!$B$2,IF(D161=2,'Tipo '!$B$3,IF(D161=3,'Tipo '!$B$4,IF(D161=4,'Tipo '!$B$5,IF(D161=5,'Tipo '!$B$6,IF(D161=6,'Tipo '!$B$7,IF(D161=7,'Tipo '!$B$8,IF(D161=8,'Tipo '!$B$9,IF(D161=9,'Tipo '!$B$10,IF(D161=10,'Tipo '!$B$11,IF(D161=11,'Tipo '!$B$12,IF(D161=12,'Tipo '!$B$13,IF(D161=13,'Tipo '!$B$14,IF(D161=14,'Tipo '!$B$15,IF(D161=15,'Tipo '!$B$16,IF(D161=16,'Tipo '!$B$17,IF(D161=17,'Tipo '!$B$18,IF(D161=18,'Tipo '!$B$19,IF(D161=19,'Tipo '!$B$20,IF(D161=20,'Tipo '!$B$21,"No ha seleccionado un tipo de contrato válido"))))))))))))))))))))</f>
        <v>CONTRATOS DE PRESTACIÓN DE SERVICIOS</v>
      </c>
      <c r="F161" s="112" t="s">
        <v>223</v>
      </c>
      <c r="G161" s="63" t="s">
        <v>121</v>
      </c>
      <c r="H161" s="64" t="s">
        <v>565</v>
      </c>
      <c r="I161" s="83" t="s">
        <v>163</v>
      </c>
      <c r="J161" s="84">
        <v>15</v>
      </c>
      <c r="K161" s="65" t="str">
        <f>IF(J161=1,'Equivalencia BH-BMPT'!$D$2,IF(J161=2,'Equivalencia BH-BMPT'!$D$3,IF(J161=3,'Equivalencia BH-BMPT'!$D$4,IF(J161=4,'Equivalencia BH-BMPT'!$D$5,IF(J161=5,'Equivalencia BH-BMPT'!$D$6,IF(J161=6,'Equivalencia BH-BMPT'!$D$7,IF(J161=7,'Equivalencia BH-BMPT'!$D$8,IF(J161=8,'Equivalencia BH-BMPT'!$D$9,IF(J161=9,'Equivalencia BH-BMPT'!$D$10,IF(J161=10,'Equivalencia BH-BMPT'!$D$11,IF(J161=11,'Equivalencia BH-BMPT'!$D$12,IF(J161=12,'Equivalencia BH-BMPT'!$D$13,IF(J161=13,'Equivalencia BH-BMPT'!$D$14,IF(J161=14,'Equivalencia BH-BMPT'!$D$15,IF(J161=15,'Equivalencia BH-BMPT'!$D$16,IF(J161=16,'Equivalencia BH-BMPT'!$D$17,IF(J161=17,'Equivalencia BH-BMPT'!$D$18,IF(J161=18,'Equivalencia BH-BMPT'!$D$19,IF(J161=19,'Equivalencia BH-BMPT'!$D$20,IF(J161=20,'Equivalencia BH-BMPT'!$D$21,IF(J161=21,'Equivalencia BH-BMPT'!$D$22,IF(J161=22,'Equivalencia BH-BMPT'!$D$23,IF(J161=23,'Equivalencia BH-BMPT'!#REF!,IF(J161=24,'Equivalencia BH-BMPT'!$D$25,IF(J161=25,'Equivalencia BH-BMPT'!$D$26,IF(J161=26,'Equivalencia BH-BMPT'!$D$27,IF(J161=27,'Equivalencia BH-BMPT'!$D$28,IF(J161=28,'Equivalencia BH-BMPT'!$D$29,IF(J161=29,'Equivalencia BH-BMPT'!$D$30,IF(J161=30,'Equivalencia BH-BMPT'!$D$31,IF(J161=31,'Equivalencia BH-BMPT'!$D$32,IF(J161=32,'Equivalencia BH-BMPT'!$D$33,IF(J161=33,'Equivalencia BH-BMPT'!$D$34,IF(J161=34,'Equivalencia BH-BMPT'!$D$35,IF(J161=35,'Equivalencia BH-BMPT'!$D$36,IF(J161=36,'Equivalencia BH-BMPT'!$D$37,IF(J161=37,'Equivalencia BH-BMPT'!$D$38,IF(J161=38,'Equivalencia BH-BMPT'!#REF!,IF(J161=39,'Equivalencia BH-BMPT'!$D$40,IF(J161=40,'Equivalencia BH-BMPT'!$D$41,IF(J161=41,'Equivalencia BH-BMPT'!$D$42,IF(J161=42,'Equivalencia BH-BMPT'!$D$43,IF(J161=43,'Equivalencia BH-BMPT'!$D$44,IF(J161=44,'Equivalencia BH-BMPT'!$D$45,IF(J161=45,'Equivalencia BH-BMPT'!$D$46,"No ha seleccionado un número de programa")))))))))))))))))))))))))))))))))))))))))))))</f>
        <v>Recuperación, incorporación, vida urbana y control de la ilegalidad</v>
      </c>
      <c r="L161" s="79" t="s">
        <v>651</v>
      </c>
      <c r="M161" s="113">
        <v>9011348174</v>
      </c>
      <c r="N161" s="97" t="s">
        <v>624</v>
      </c>
      <c r="O161" s="110">
        <v>252391044</v>
      </c>
      <c r="P161" s="66"/>
      <c r="Q161" s="67"/>
      <c r="R161" s="110"/>
      <c r="S161" s="100">
        <v>0</v>
      </c>
      <c r="T161" s="100">
        <f t="shared" si="9"/>
        <v>252391044</v>
      </c>
      <c r="U161" s="100">
        <v>0</v>
      </c>
      <c r="V161" s="105">
        <v>43427</v>
      </c>
      <c r="W161" s="105">
        <v>43464</v>
      </c>
      <c r="X161" s="105">
        <v>43648</v>
      </c>
      <c r="Y161" s="86">
        <v>210</v>
      </c>
      <c r="Z161" s="86">
        <v>0</v>
      </c>
      <c r="AA161" s="68"/>
      <c r="AB161" s="62"/>
      <c r="AC161" s="62" t="s">
        <v>791</v>
      </c>
      <c r="AD161" s="62"/>
      <c r="AE161" s="62"/>
      <c r="AF161" s="69">
        <f t="shared" si="10"/>
        <v>0</v>
      </c>
      <c r="AG161" s="27"/>
      <c r="AH161" s="27" t="b">
        <f t="shared" si="11"/>
        <v>0</v>
      </c>
    </row>
    <row r="162" spans="1:34" ht="44.25" customHeight="1" x14ac:dyDescent="0.25">
      <c r="A162" s="86">
        <v>149</v>
      </c>
      <c r="B162" s="86">
        <v>2018</v>
      </c>
      <c r="C162" s="87" t="s">
        <v>402</v>
      </c>
      <c r="D162" s="74">
        <v>5</v>
      </c>
      <c r="E162" s="87" t="str">
        <f>IF(D162=1,'Tipo '!$B$2,IF(D162=2,'Tipo '!$B$3,IF(D162=3,'Tipo '!$B$4,IF(D162=4,'Tipo '!$B$5,IF(D162=5,'Tipo '!$B$6,IF(D162=6,'Tipo '!$B$7,IF(D162=7,'Tipo '!$B$8,IF(D162=8,'Tipo '!$B$9,IF(D162=9,'Tipo '!$B$10,IF(D162=10,'Tipo '!$B$11,IF(D162=11,'Tipo '!$B$12,IF(D162=12,'Tipo '!$B$13,IF(D162=13,'Tipo '!$B$14,IF(D162=14,'Tipo '!$B$15,IF(D162=15,'Tipo '!$B$16,IF(D162=16,'Tipo '!$B$17,IF(D162=17,'Tipo '!$B$18,IF(D162=18,'Tipo '!$B$19,IF(D162=19,'Tipo '!$B$20,IF(D162=20,'Tipo '!$B$21,"No ha seleccionado un tipo de contrato válido"))))))))))))))))))))</f>
        <v>CONTRATOS DE PRESTACIÓN DE SERVICIOS PROFESIONALES Y DE APOYO A LA GESTIÓN</v>
      </c>
      <c r="F162" s="112" t="s">
        <v>107</v>
      </c>
      <c r="G162" s="63" t="s">
        <v>116</v>
      </c>
      <c r="H162" s="64" t="s">
        <v>566</v>
      </c>
      <c r="I162" s="83" t="s">
        <v>163</v>
      </c>
      <c r="J162" s="84">
        <v>45</v>
      </c>
      <c r="K162" s="65" t="str">
        <f>IF(J162=1,'Equivalencia BH-BMPT'!$D$2,IF(J162=2,'Equivalencia BH-BMPT'!$D$3,IF(J162=3,'Equivalencia BH-BMPT'!$D$4,IF(J162=4,'Equivalencia BH-BMPT'!$D$5,IF(J162=5,'Equivalencia BH-BMPT'!$D$6,IF(J162=6,'Equivalencia BH-BMPT'!$D$7,IF(J162=7,'Equivalencia BH-BMPT'!$D$8,IF(J162=8,'Equivalencia BH-BMPT'!$D$9,IF(J162=9,'Equivalencia BH-BMPT'!$D$10,IF(J162=10,'Equivalencia BH-BMPT'!$D$11,IF(J162=11,'Equivalencia BH-BMPT'!$D$12,IF(J162=12,'Equivalencia BH-BMPT'!$D$13,IF(J162=13,'Equivalencia BH-BMPT'!$D$14,IF(J162=14,'Equivalencia BH-BMPT'!$D$15,IF(J162=15,'Equivalencia BH-BMPT'!$D$16,IF(J162=16,'Equivalencia BH-BMPT'!$D$17,IF(J162=17,'Equivalencia BH-BMPT'!$D$18,IF(J162=18,'Equivalencia BH-BMPT'!$D$19,IF(J162=19,'Equivalencia BH-BMPT'!$D$20,IF(J162=20,'Equivalencia BH-BMPT'!$D$21,IF(J162=21,'Equivalencia BH-BMPT'!$D$22,IF(J162=22,'Equivalencia BH-BMPT'!$D$23,IF(J162=23,'Equivalencia BH-BMPT'!#REF!,IF(J162=24,'Equivalencia BH-BMPT'!$D$25,IF(J162=25,'Equivalencia BH-BMPT'!$D$26,IF(J162=26,'Equivalencia BH-BMPT'!$D$27,IF(J162=27,'Equivalencia BH-BMPT'!$D$28,IF(J162=28,'Equivalencia BH-BMPT'!$D$29,IF(J162=29,'Equivalencia BH-BMPT'!$D$30,IF(J162=30,'Equivalencia BH-BMPT'!$D$31,IF(J162=31,'Equivalencia BH-BMPT'!$D$32,IF(J162=32,'Equivalencia BH-BMPT'!$D$33,IF(J162=33,'Equivalencia BH-BMPT'!$D$34,IF(J162=34,'Equivalencia BH-BMPT'!$D$35,IF(J162=35,'Equivalencia BH-BMPT'!$D$36,IF(J162=36,'Equivalencia BH-BMPT'!$D$37,IF(J162=37,'Equivalencia BH-BMPT'!$D$38,IF(J162=38,'Equivalencia BH-BMPT'!#REF!,IF(J162=39,'Equivalencia BH-BMPT'!$D$40,IF(J162=40,'Equivalencia BH-BMPT'!$D$41,IF(J162=41,'Equivalencia BH-BMPT'!$D$42,IF(J162=42,'Equivalencia BH-BMPT'!$D$43,IF(J162=43,'Equivalencia BH-BMPT'!$D$44,IF(J162=44,'Equivalencia BH-BMPT'!$D$45,IF(J162=45,'Equivalencia BH-BMPT'!$D$46,"No ha seleccionado un número de programa")))))))))))))))))))))))))))))))))))))))))))))</f>
        <v>Gobernanza e influencia local, regional e internacional</v>
      </c>
      <c r="L162" s="79" t="s">
        <v>642</v>
      </c>
      <c r="M162" s="113">
        <v>1010187248</v>
      </c>
      <c r="N162" s="97" t="s">
        <v>625</v>
      </c>
      <c r="O162" s="110">
        <v>3740000</v>
      </c>
      <c r="P162" s="66"/>
      <c r="Q162" s="67"/>
      <c r="R162" s="110"/>
      <c r="S162" s="100">
        <v>0</v>
      </c>
      <c r="T162" s="100">
        <f t="shared" si="9"/>
        <v>3740000</v>
      </c>
      <c r="U162" s="100">
        <v>0</v>
      </c>
      <c r="V162" s="105">
        <v>43437</v>
      </c>
      <c r="W162" s="105">
        <v>43438</v>
      </c>
      <c r="X162" s="105">
        <v>43499</v>
      </c>
      <c r="Y162" s="86">
        <v>60</v>
      </c>
      <c r="Z162" s="86">
        <v>0</v>
      </c>
      <c r="AA162" s="68"/>
      <c r="AB162" s="62"/>
      <c r="AC162" s="62" t="s">
        <v>791</v>
      </c>
      <c r="AD162" s="62"/>
      <c r="AE162" s="62"/>
      <c r="AF162" s="69">
        <f t="shared" si="10"/>
        <v>0</v>
      </c>
      <c r="AG162" s="27"/>
      <c r="AH162" s="27" t="b">
        <f t="shared" si="11"/>
        <v>0</v>
      </c>
    </row>
    <row r="163" spans="1:34" ht="44.25" customHeight="1" x14ac:dyDescent="0.25">
      <c r="A163" s="86">
        <v>150</v>
      </c>
      <c r="B163" s="86">
        <v>2018</v>
      </c>
      <c r="C163" s="87" t="s">
        <v>403</v>
      </c>
      <c r="D163" s="74">
        <v>4</v>
      </c>
      <c r="E163" s="87" t="str">
        <f>IF(D163=1,'Tipo '!$B$2,IF(D163=2,'Tipo '!$B$3,IF(D163=3,'Tipo '!$B$4,IF(D163=4,'Tipo '!$B$5,IF(D163=5,'Tipo '!$B$6,IF(D163=6,'Tipo '!$B$7,IF(D163=7,'Tipo '!$B$8,IF(D163=8,'Tipo '!$B$9,IF(D163=9,'Tipo '!$B$10,IF(D163=10,'Tipo '!$B$11,IF(D163=11,'Tipo '!$B$12,IF(D163=12,'Tipo '!$B$13,IF(D163=13,'Tipo '!$B$14,IF(D163=14,'Tipo '!$B$15,IF(D163=15,'Tipo '!$B$16,IF(D163=16,'Tipo '!$B$17,IF(D163=17,'Tipo '!$B$18,IF(D163=18,'Tipo '!$B$19,IF(D163=19,'Tipo '!$B$20,IF(D163=20,'Tipo '!$B$21,"No ha seleccionado un tipo de contrato válido"))))))))))))))))))))</f>
        <v>CONTRATOS DE PRESTACIÓN DE SERVICIOS</v>
      </c>
      <c r="F163" s="112" t="s">
        <v>108</v>
      </c>
      <c r="G163" s="63" t="s">
        <v>125</v>
      </c>
      <c r="H163" s="64" t="s">
        <v>567</v>
      </c>
      <c r="I163" s="83" t="s">
        <v>163</v>
      </c>
      <c r="J163" s="84">
        <v>11</v>
      </c>
      <c r="K163" s="65" t="str">
        <f>IF(J163=1,'Equivalencia BH-BMPT'!$D$2,IF(J163=2,'Equivalencia BH-BMPT'!$D$3,IF(J163=3,'Equivalencia BH-BMPT'!$D$4,IF(J163=4,'Equivalencia BH-BMPT'!$D$5,IF(J163=5,'Equivalencia BH-BMPT'!$D$6,IF(J163=6,'Equivalencia BH-BMPT'!$D$7,IF(J163=7,'Equivalencia BH-BMPT'!$D$8,IF(J163=8,'Equivalencia BH-BMPT'!$D$9,IF(J163=9,'Equivalencia BH-BMPT'!$D$10,IF(J163=10,'Equivalencia BH-BMPT'!$D$11,IF(J163=11,'Equivalencia BH-BMPT'!$D$12,IF(J163=12,'Equivalencia BH-BMPT'!$D$13,IF(J163=13,'Equivalencia BH-BMPT'!$D$14,IF(J163=14,'Equivalencia BH-BMPT'!$D$15,IF(J163=15,'Equivalencia BH-BMPT'!$D$16,IF(J163=16,'Equivalencia BH-BMPT'!$D$17,IF(J163=17,'Equivalencia BH-BMPT'!$D$18,IF(J163=18,'Equivalencia BH-BMPT'!$D$19,IF(J163=19,'Equivalencia BH-BMPT'!$D$20,IF(J163=20,'Equivalencia BH-BMPT'!$D$21,IF(J163=21,'Equivalencia BH-BMPT'!$D$22,IF(J163=22,'Equivalencia BH-BMPT'!$D$23,IF(J163=23,'Equivalencia BH-BMPT'!#REF!,IF(J163=24,'Equivalencia BH-BMPT'!$D$25,IF(J163=25,'Equivalencia BH-BMPT'!$D$26,IF(J163=26,'Equivalencia BH-BMPT'!$D$27,IF(J163=27,'Equivalencia BH-BMPT'!$D$28,IF(J163=28,'Equivalencia BH-BMPT'!$D$29,IF(J163=29,'Equivalencia BH-BMPT'!$D$30,IF(J163=30,'Equivalencia BH-BMPT'!$D$31,IF(J163=31,'Equivalencia BH-BMPT'!$D$32,IF(J163=32,'Equivalencia BH-BMPT'!$D$33,IF(J163=33,'Equivalencia BH-BMPT'!$D$34,IF(J163=34,'Equivalencia BH-BMPT'!$D$35,IF(J163=35,'Equivalencia BH-BMPT'!$D$36,IF(J163=36,'Equivalencia BH-BMPT'!$D$37,IF(J163=37,'Equivalencia BH-BMPT'!$D$38,IF(J163=38,'Equivalencia BH-BMPT'!#REF!,IF(J163=39,'Equivalencia BH-BMPT'!$D$40,IF(J163=40,'Equivalencia BH-BMPT'!$D$41,IF(J163=41,'Equivalencia BH-BMPT'!$D$42,IF(J163=42,'Equivalencia BH-BMPT'!$D$43,IF(J163=43,'Equivalencia BH-BMPT'!$D$44,IF(J163=44,'Equivalencia BH-BMPT'!$D$45,IF(J163=45,'Equivalencia BH-BMPT'!$D$46,"No ha seleccionado un número de programa")))))))))))))))))))))))))))))))))))))))))))))</f>
        <v>Mejores oportunidades para el desarrollo a través de la cultura, la recreación y el deporte</v>
      </c>
      <c r="L163" s="79" t="s">
        <v>650</v>
      </c>
      <c r="M163" s="113">
        <v>830064136</v>
      </c>
      <c r="N163" s="97" t="s">
        <v>775</v>
      </c>
      <c r="O163" s="110">
        <v>97123773</v>
      </c>
      <c r="P163" s="66"/>
      <c r="Q163" s="67"/>
      <c r="R163" s="110"/>
      <c r="S163" s="100">
        <v>0</v>
      </c>
      <c r="T163" s="100">
        <f t="shared" si="9"/>
        <v>97123773</v>
      </c>
      <c r="U163" s="100">
        <v>0</v>
      </c>
      <c r="V163" s="105">
        <v>43431</v>
      </c>
      <c r="W163" s="105">
        <v>43433</v>
      </c>
      <c r="X163" s="105">
        <v>43552</v>
      </c>
      <c r="Y163" s="86">
        <v>120</v>
      </c>
      <c r="Z163" s="86">
        <v>0</v>
      </c>
      <c r="AA163" s="68"/>
      <c r="AB163" s="62"/>
      <c r="AC163" s="62" t="s">
        <v>791</v>
      </c>
      <c r="AD163" s="62"/>
      <c r="AE163" s="62"/>
      <c r="AF163" s="69">
        <f t="shared" si="10"/>
        <v>0</v>
      </c>
      <c r="AG163" s="27"/>
      <c r="AH163" s="27" t="b">
        <f t="shared" si="11"/>
        <v>0</v>
      </c>
    </row>
    <row r="164" spans="1:34" ht="44.25" customHeight="1" x14ac:dyDescent="0.25">
      <c r="A164" s="86">
        <v>151</v>
      </c>
      <c r="B164" s="86">
        <v>2018</v>
      </c>
      <c r="C164" s="87" t="s">
        <v>404</v>
      </c>
      <c r="D164" s="74">
        <v>4</v>
      </c>
      <c r="E164" s="87" t="str">
        <f>IF(D164=1,'Tipo '!$B$2,IF(D164=2,'Tipo '!$B$3,IF(D164=3,'Tipo '!$B$4,IF(D164=4,'Tipo '!$B$5,IF(D164=5,'Tipo '!$B$6,IF(D164=6,'Tipo '!$B$7,IF(D164=7,'Tipo '!$B$8,IF(D164=8,'Tipo '!$B$9,IF(D164=9,'Tipo '!$B$10,IF(D164=10,'Tipo '!$B$11,IF(D164=11,'Tipo '!$B$12,IF(D164=12,'Tipo '!$B$13,IF(D164=13,'Tipo '!$B$14,IF(D164=14,'Tipo '!$B$15,IF(D164=15,'Tipo '!$B$16,IF(D164=16,'Tipo '!$B$17,IF(D164=17,'Tipo '!$B$18,IF(D164=18,'Tipo '!$B$19,IF(D164=19,'Tipo '!$B$20,IF(D164=20,'Tipo '!$B$21,"No ha seleccionado un tipo de contrato válido"))))))))))))))))))))</f>
        <v>CONTRATOS DE PRESTACIÓN DE SERVICIOS</v>
      </c>
      <c r="F164" s="112" t="s">
        <v>108</v>
      </c>
      <c r="G164" s="63" t="s">
        <v>125</v>
      </c>
      <c r="H164" s="64" t="s">
        <v>568</v>
      </c>
      <c r="I164" s="83" t="s">
        <v>163</v>
      </c>
      <c r="J164" s="84">
        <v>11</v>
      </c>
      <c r="K164" s="65" t="str">
        <f>IF(J164=1,'Equivalencia BH-BMPT'!$D$2,IF(J164=2,'Equivalencia BH-BMPT'!$D$3,IF(J164=3,'Equivalencia BH-BMPT'!$D$4,IF(J164=4,'Equivalencia BH-BMPT'!$D$5,IF(J164=5,'Equivalencia BH-BMPT'!$D$6,IF(J164=6,'Equivalencia BH-BMPT'!$D$7,IF(J164=7,'Equivalencia BH-BMPT'!$D$8,IF(J164=8,'Equivalencia BH-BMPT'!$D$9,IF(J164=9,'Equivalencia BH-BMPT'!$D$10,IF(J164=10,'Equivalencia BH-BMPT'!$D$11,IF(J164=11,'Equivalencia BH-BMPT'!$D$12,IF(J164=12,'Equivalencia BH-BMPT'!$D$13,IF(J164=13,'Equivalencia BH-BMPT'!$D$14,IF(J164=14,'Equivalencia BH-BMPT'!$D$15,IF(J164=15,'Equivalencia BH-BMPT'!$D$16,IF(J164=16,'Equivalencia BH-BMPT'!$D$17,IF(J164=17,'Equivalencia BH-BMPT'!$D$18,IF(J164=18,'Equivalencia BH-BMPT'!$D$19,IF(J164=19,'Equivalencia BH-BMPT'!$D$20,IF(J164=20,'Equivalencia BH-BMPT'!$D$21,IF(J164=21,'Equivalencia BH-BMPT'!$D$22,IF(J164=22,'Equivalencia BH-BMPT'!$D$23,IF(J164=23,'Equivalencia BH-BMPT'!#REF!,IF(J164=24,'Equivalencia BH-BMPT'!$D$25,IF(J164=25,'Equivalencia BH-BMPT'!$D$26,IF(J164=26,'Equivalencia BH-BMPT'!$D$27,IF(J164=27,'Equivalencia BH-BMPT'!$D$28,IF(J164=28,'Equivalencia BH-BMPT'!$D$29,IF(J164=29,'Equivalencia BH-BMPT'!$D$30,IF(J164=30,'Equivalencia BH-BMPT'!$D$31,IF(J164=31,'Equivalencia BH-BMPT'!$D$32,IF(J164=32,'Equivalencia BH-BMPT'!$D$33,IF(J164=33,'Equivalencia BH-BMPT'!$D$34,IF(J164=34,'Equivalencia BH-BMPT'!$D$35,IF(J164=35,'Equivalencia BH-BMPT'!$D$36,IF(J164=36,'Equivalencia BH-BMPT'!$D$37,IF(J164=37,'Equivalencia BH-BMPT'!$D$38,IF(J164=38,'Equivalencia BH-BMPT'!#REF!,IF(J164=39,'Equivalencia BH-BMPT'!$D$40,IF(J164=40,'Equivalencia BH-BMPT'!$D$41,IF(J164=41,'Equivalencia BH-BMPT'!$D$42,IF(J164=42,'Equivalencia BH-BMPT'!$D$43,IF(J164=43,'Equivalencia BH-BMPT'!$D$44,IF(J164=44,'Equivalencia BH-BMPT'!$D$45,IF(J164=45,'Equivalencia BH-BMPT'!$D$46,"No ha seleccionado un número de programa")))))))))))))))))))))))))))))))))))))))))))))</f>
        <v>Mejores oportunidades para el desarrollo a través de la cultura, la recreación y el deporte</v>
      </c>
      <c r="L164" s="79" t="s">
        <v>650</v>
      </c>
      <c r="M164" s="113">
        <v>79867234</v>
      </c>
      <c r="N164" s="97" t="s">
        <v>626</v>
      </c>
      <c r="O164" s="110">
        <v>195617951</v>
      </c>
      <c r="P164" s="66"/>
      <c r="Q164" s="67"/>
      <c r="R164" s="110"/>
      <c r="S164" s="100">
        <v>0</v>
      </c>
      <c r="T164" s="100">
        <f t="shared" si="9"/>
        <v>195617951</v>
      </c>
      <c r="U164" s="100">
        <v>0</v>
      </c>
      <c r="V164" s="105">
        <v>43439</v>
      </c>
      <c r="W164" s="105">
        <v>43439</v>
      </c>
      <c r="X164" s="105">
        <v>43498</v>
      </c>
      <c r="Y164" s="86">
        <v>60</v>
      </c>
      <c r="Z164" s="86">
        <v>0</v>
      </c>
      <c r="AA164" s="68"/>
      <c r="AB164" s="62"/>
      <c r="AC164" s="62" t="s">
        <v>791</v>
      </c>
      <c r="AD164" s="62"/>
      <c r="AE164" s="62"/>
      <c r="AF164" s="69">
        <f t="shared" si="10"/>
        <v>0</v>
      </c>
      <c r="AG164" s="27"/>
      <c r="AH164" s="27" t="b">
        <f t="shared" si="11"/>
        <v>0</v>
      </c>
    </row>
    <row r="165" spans="1:34" ht="44.25" customHeight="1" x14ac:dyDescent="0.25">
      <c r="A165" s="86">
        <v>152</v>
      </c>
      <c r="B165" s="86">
        <v>2018</v>
      </c>
      <c r="C165" s="87" t="s">
        <v>405</v>
      </c>
      <c r="D165" s="74">
        <v>4</v>
      </c>
      <c r="E165" s="87" t="str">
        <f>IF(D165=1,'Tipo '!$B$2,IF(D165=2,'Tipo '!$B$3,IF(D165=3,'Tipo '!$B$4,IF(D165=4,'Tipo '!$B$5,IF(D165=5,'Tipo '!$B$6,IF(D165=6,'Tipo '!$B$7,IF(D165=7,'Tipo '!$B$8,IF(D165=8,'Tipo '!$B$9,IF(D165=9,'Tipo '!$B$10,IF(D165=10,'Tipo '!$B$11,IF(D165=11,'Tipo '!$B$12,IF(D165=12,'Tipo '!$B$13,IF(D165=13,'Tipo '!$B$14,IF(D165=14,'Tipo '!$B$15,IF(D165=15,'Tipo '!$B$16,IF(D165=16,'Tipo '!$B$17,IF(D165=17,'Tipo '!$B$18,IF(D165=18,'Tipo '!$B$19,IF(D165=19,'Tipo '!$B$20,IF(D165=20,'Tipo '!$B$21,"No ha seleccionado un tipo de contrato válido"))))))))))))))))))))</f>
        <v>CONTRATOS DE PRESTACIÓN DE SERVICIOS</v>
      </c>
      <c r="F165" s="112" t="s">
        <v>104</v>
      </c>
      <c r="G165" s="63" t="s">
        <v>121</v>
      </c>
      <c r="H165" s="64" t="s">
        <v>569</v>
      </c>
      <c r="I165" s="83" t="s">
        <v>162</v>
      </c>
      <c r="J165" s="84"/>
      <c r="K165" s="65" t="str">
        <f>IF(J165=1,'Equivalencia BH-BMPT'!$D$2,IF(J165=2,'Equivalencia BH-BMPT'!$D$3,IF(J165=3,'Equivalencia BH-BMPT'!$D$4,IF(J165=4,'Equivalencia BH-BMPT'!$D$5,IF(J165=5,'Equivalencia BH-BMPT'!$D$6,IF(J165=6,'Equivalencia BH-BMPT'!$D$7,IF(J165=7,'Equivalencia BH-BMPT'!$D$8,IF(J165=8,'Equivalencia BH-BMPT'!$D$9,IF(J165=9,'Equivalencia BH-BMPT'!$D$10,IF(J165=10,'Equivalencia BH-BMPT'!$D$11,IF(J165=11,'Equivalencia BH-BMPT'!$D$12,IF(J165=12,'Equivalencia BH-BMPT'!$D$13,IF(J165=13,'Equivalencia BH-BMPT'!$D$14,IF(J165=14,'Equivalencia BH-BMPT'!$D$15,IF(J165=15,'Equivalencia BH-BMPT'!$D$16,IF(J165=16,'Equivalencia BH-BMPT'!$D$17,IF(J165=17,'Equivalencia BH-BMPT'!$D$18,IF(J165=18,'Equivalencia BH-BMPT'!$D$19,IF(J165=19,'Equivalencia BH-BMPT'!$D$20,IF(J165=20,'Equivalencia BH-BMPT'!$D$21,IF(J165=21,'Equivalencia BH-BMPT'!$D$22,IF(J165=22,'Equivalencia BH-BMPT'!$D$23,IF(J165=23,'Equivalencia BH-BMPT'!#REF!,IF(J165=24,'Equivalencia BH-BMPT'!$D$25,IF(J165=25,'Equivalencia BH-BMPT'!$D$26,IF(J165=26,'Equivalencia BH-BMPT'!$D$27,IF(J165=27,'Equivalencia BH-BMPT'!$D$28,IF(J165=28,'Equivalencia BH-BMPT'!$D$29,IF(J165=29,'Equivalencia BH-BMPT'!$D$30,IF(J165=30,'Equivalencia BH-BMPT'!$D$31,IF(J165=31,'Equivalencia BH-BMPT'!$D$32,IF(J165=32,'Equivalencia BH-BMPT'!$D$33,IF(J165=33,'Equivalencia BH-BMPT'!$D$34,IF(J165=34,'Equivalencia BH-BMPT'!$D$35,IF(J165=35,'Equivalencia BH-BMPT'!$D$36,IF(J165=36,'Equivalencia BH-BMPT'!$D$37,IF(J165=37,'Equivalencia BH-BMPT'!$D$38,IF(J165=38,'Equivalencia BH-BMPT'!#REF!,IF(J165=39,'Equivalencia BH-BMPT'!$D$40,IF(J165=40,'Equivalencia BH-BMPT'!$D$41,IF(J165=41,'Equivalencia BH-BMPT'!$D$42,IF(J165=42,'Equivalencia BH-BMPT'!$D$43,IF(J165=43,'Equivalencia BH-BMPT'!$D$44,IF(J165=44,'Equivalencia BH-BMPT'!$D$45,IF(J165=45,'Equivalencia BH-BMPT'!$D$46,"No ha seleccionado un número de programa")))))))))))))))))))))))))))))))))))))))))))))</f>
        <v>No ha seleccionado un número de programa</v>
      </c>
      <c r="L165" s="79">
        <v>0</v>
      </c>
      <c r="M165" s="76">
        <v>90009249</v>
      </c>
      <c r="N165" s="97" t="s">
        <v>627</v>
      </c>
      <c r="O165" s="110"/>
      <c r="P165" s="66"/>
      <c r="Q165" s="67"/>
      <c r="R165" s="110"/>
      <c r="S165" s="100">
        <v>8600000</v>
      </c>
      <c r="T165" s="100">
        <f t="shared" si="9"/>
        <v>8600000</v>
      </c>
      <c r="U165" s="100">
        <v>0</v>
      </c>
      <c r="V165" s="105">
        <v>43440</v>
      </c>
      <c r="W165" s="105">
        <v>43446</v>
      </c>
      <c r="X165" s="105">
        <v>43627</v>
      </c>
      <c r="Y165" s="86">
        <v>180</v>
      </c>
      <c r="Z165" s="86">
        <v>0</v>
      </c>
      <c r="AA165" s="68"/>
      <c r="AB165" s="62" t="s">
        <v>791</v>
      </c>
      <c r="AC165" s="62"/>
      <c r="AD165" s="62"/>
      <c r="AE165" s="62"/>
      <c r="AF165" s="69">
        <f t="shared" si="10"/>
        <v>0</v>
      </c>
      <c r="AG165" s="27"/>
      <c r="AH165" s="27" t="b">
        <f t="shared" si="11"/>
        <v>1</v>
      </c>
    </row>
    <row r="166" spans="1:34" ht="44.25" customHeight="1" x14ac:dyDescent="0.25">
      <c r="A166" s="86">
        <v>153</v>
      </c>
      <c r="B166" s="86">
        <v>2018</v>
      </c>
      <c r="C166" s="87" t="s">
        <v>406</v>
      </c>
      <c r="D166" s="74">
        <v>4</v>
      </c>
      <c r="E166" s="87" t="str">
        <f>IF(D166=1,'Tipo '!$B$2,IF(D166=2,'Tipo '!$B$3,IF(D166=3,'Tipo '!$B$4,IF(D166=4,'Tipo '!$B$5,IF(D166=5,'Tipo '!$B$6,IF(D166=6,'Tipo '!$B$7,IF(D166=7,'Tipo '!$B$8,IF(D166=8,'Tipo '!$B$9,IF(D166=9,'Tipo '!$B$10,IF(D166=10,'Tipo '!$B$11,IF(D166=11,'Tipo '!$B$12,IF(D166=12,'Tipo '!$B$13,IF(D166=13,'Tipo '!$B$14,IF(D166=14,'Tipo '!$B$15,IF(D166=15,'Tipo '!$B$16,IF(D166=16,'Tipo '!$B$17,IF(D166=17,'Tipo '!$B$18,IF(D166=18,'Tipo '!$B$19,IF(D166=19,'Tipo '!$B$20,IF(D166=20,'Tipo '!$B$21,"No ha seleccionado un tipo de contrato válido"))))))))))))))))))))</f>
        <v>CONTRATOS DE PRESTACIÓN DE SERVICIOS</v>
      </c>
      <c r="F166" s="112" t="s">
        <v>108</v>
      </c>
      <c r="G166" s="63" t="s">
        <v>125</v>
      </c>
      <c r="H166" s="64" t="s">
        <v>570</v>
      </c>
      <c r="I166" s="83" t="s">
        <v>163</v>
      </c>
      <c r="J166" s="84">
        <v>11</v>
      </c>
      <c r="K166" s="65" t="str">
        <f>IF(J166=1,'Equivalencia BH-BMPT'!$D$2,IF(J166=2,'Equivalencia BH-BMPT'!$D$3,IF(J166=3,'Equivalencia BH-BMPT'!$D$4,IF(J166=4,'Equivalencia BH-BMPT'!$D$5,IF(J166=5,'Equivalencia BH-BMPT'!$D$6,IF(J166=6,'Equivalencia BH-BMPT'!$D$7,IF(J166=7,'Equivalencia BH-BMPT'!$D$8,IF(J166=8,'Equivalencia BH-BMPT'!$D$9,IF(J166=9,'Equivalencia BH-BMPT'!$D$10,IF(J166=10,'Equivalencia BH-BMPT'!$D$11,IF(J166=11,'Equivalencia BH-BMPT'!$D$12,IF(J166=12,'Equivalencia BH-BMPT'!$D$13,IF(J166=13,'Equivalencia BH-BMPT'!$D$14,IF(J166=14,'Equivalencia BH-BMPT'!$D$15,IF(J166=15,'Equivalencia BH-BMPT'!$D$16,IF(J166=16,'Equivalencia BH-BMPT'!$D$17,IF(J166=17,'Equivalencia BH-BMPT'!$D$18,IF(J166=18,'Equivalencia BH-BMPT'!$D$19,IF(J166=19,'Equivalencia BH-BMPT'!$D$20,IF(J166=20,'Equivalencia BH-BMPT'!$D$21,IF(J166=21,'Equivalencia BH-BMPT'!$D$22,IF(J166=22,'Equivalencia BH-BMPT'!$D$23,IF(J166=23,'Equivalencia BH-BMPT'!#REF!,IF(J166=24,'Equivalencia BH-BMPT'!$D$25,IF(J166=25,'Equivalencia BH-BMPT'!$D$26,IF(J166=26,'Equivalencia BH-BMPT'!$D$27,IF(J166=27,'Equivalencia BH-BMPT'!$D$28,IF(J166=28,'Equivalencia BH-BMPT'!$D$29,IF(J166=29,'Equivalencia BH-BMPT'!$D$30,IF(J166=30,'Equivalencia BH-BMPT'!$D$31,IF(J166=31,'Equivalencia BH-BMPT'!$D$32,IF(J166=32,'Equivalencia BH-BMPT'!$D$33,IF(J166=33,'Equivalencia BH-BMPT'!$D$34,IF(J166=34,'Equivalencia BH-BMPT'!$D$35,IF(J166=35,'Equivalencia BH-BMPT'!$D$36,IF(J166=36,'Equivalencia BH-BMPT'!$D$37,IF(J166=37,'Equivalencia BH-BMPT'!$D$38,IF(J166=38,'Equivalencia BH-BMPT'!#REF!,IF(J166=39,'Equivalencia BH-BMPT'!$D$40,IF(J166=40,'Equivalencia BH-BMPT'!$D$41,IF(J166=41,'Equivalencia BH-BMPT'!$D$42,IF(J166=42,'Equivalencia BH-BMPT'!$D$43,IF(J166=43,'Equivalencia BH-BMPT'!$D$44,IF(J166=44,'Equivalencia BH-BMPT'!$D$45,IF(J166=45,'Equivalencia BH-BMPT'!$D$46,"No ha seleccionado un número de programa")))))))))))))))))))))))))))))))))))))))))))))</f>
        <v>Mejores oportunidades para el desarrollo a través de la cultura, la recreación y el deporte</v>
      </c>
      <c r="L166" s="79" t="s">
        <v>650</v>
      </c>
      <c r="M166" s="113">
        <v>830095614</v>
      </c>
      <c r="N166" s="97" t="s">
        <v>628</v>
      </c>
      <c r="O166" s="110">
        <v>145537115</v>
      </c>
      <c r="P166" s="66"/>
      <c r="Q166" s="67"/>
      <c r="R166" s="110"/>
      <c r="S166" s="100">
        <v>0</v>
      </c>
      <c r="T166" s="100">
        <f t="shared" si="9"/>
        <v>145537115</v>
      </c>
      <c r="U166" s="100">
        <v>0</v>
      </c>
      <c r="V166" s="105">
        <v>43447</v>
      </c>
      <c r="W166" s="105">
        <v>43453</v>
      </c>
      <c r="X166" s="105">
        <v>43634</v>
      </c>
      <c r="Y166" s="86">
        <v>180</v>
      </c>
      <c r="Z166" s="86">
        <v>0</v>
      </c>
      <c r="AA166" s="68"/>
      <c r="AB166" s="62"/>
      <c r="AC166" s="62" t="s">
        <v>791</v>
      </c>
      <c r="AD166" s="62"/>
      <c r="AE166" s="62"/>
      <c r="AF166" s="69">
        <f t="shared" si="10"/>
        <v>0</v>
      </c>
      <c r="AG166" s="27"/>
      <c r="AH166" s="27" t="b">
        <f t="shared" si="11"/>
        <v>0</v>
      </c>
    </row>
    <row r="167" spans="1:34" ht="44.25" customHeight="1" x14ac:dyDescent="0.25">
      <c r="A167" s="86">
        <v>154</v>
      </c>
      <c r="B167" s="86">
        <v>2018</v>
      </c>
      <c r="C167" s="87" t="s">
        <v>407</v>
      </c>
      <c r="D167" s="74">
        <v>5</v>
      </c>
      <c r="E167" s="87" t="str">
        <f>IF(D167=1,'Tipo '!$B$2,IF(D167=2,'Tipo '!$B$3,IF(D167=3,'Tipo '!$B$4,IF(D167=4,'Tipo '!$B$5,IF(D167=5,'Tipo '!$B$6,IF(D167=6,'Tipo '!$B$7,IF(D167=7,'Tipo '!$B$8,IF(D167=8,'Tipo '!$B$9,IF(D167=9,'Tipo '!$B$10,IF(D167=10,'Tipo '!$B$11,IF(D167=11,'Tipo '!$B$12,IF(D167=12,'Tipo '!$B$13,IF(D167=13,'Tipo '!$B$14,IF(D167=14,'Tipo '!$B$15,IF(D167=15,'Tipo '!$B$16,IF(D167=16,'Tipo '!$B$17,IF(D167=17,'Tipo '!$B$18,IF(D167=18,'Tipo '!$B$19,IF(D167=19,'Tipo '!$B$20,IF(D167=20,'Tipo '!$B$21,"No ha seleccionado un tipo de contrato válido"))))))))))))))))))))</f>
        <v>CONTRATOS DE PRESTACIÓN DE SERVICIOS PROFESIONALES Y DE APOYO A LA GESTIÓN</v>
      </c>
      <c r="F167" s="112" t="s">
        <v>107</v>
      </c>
      <c r="G167" s="63" t="s">
        <v>116</v>
      </c>
      <c r="H167" s="64" t="s">
        <v>571</v>
      </c>
      <c r="I167" s="83" t="s">
        <v>163</v>
      </c>
      <c r="J167" s="84">
        <v>45</v>
      </c>
      <c r="K167" s="65" t="str">
        <f>IF(J167=1,'Equivalencia BH-BMPT'!$D$2,IF(J167=2,'Equivalencia BH-BMPT'!$D$3,IF(J167=3,'Equivalencia BH-BMPT'!$D$4,IF(J167=4,'Equivalencia BH-BMPT'!$D$5,IF(J167=5,'Equivalencia BH-BMPT'!$D$6,IF(J167=6,'Equivalencia BH-BMPT'!$D$7,IF(J167=7,'Equivalencia BH-BMPT'!$D$8,IF(J167=8,'Equivalencia BH-BMPT'!$D$9,IF(J167=9,'Equivalencia BH-BMPT'!$D$10,IF(J167=10,'Equivalencia BH-BMPT'!$D$11,IF(J167=11,'Equivalencia BH-BMPT'!$D$12,IF(J167=12,'Equivalencia BH-BMPT'!$D$13,IF(J167=13,'Equivalencia BH-BMPT'!$D$14,IF(J167=14,'Equivalencia BH-BMPT'!$D$15,IF(J167=15,'Equivalencia BH-BMPT'!$D$16,IF(J167=16,'Equivalencia BH-BMPT'!$D$17,IF(J167=17,'Equivalencia BH-BMPT'!$D$18,IF(J167=18,'Equivalencia BH-BMPT'!$D$19,IF(J167=19,'Equivalencia BH-BMPT'!$D$20,IF(J167=20,'Equivalencia BH-BMPT'!$D$21,IF(J167=21,'Equivalencia BH-BMPT'!$D$22,IF(J167=22,'Equivalencia BH-BMPT'!$D$23,IF(J167=23,'Equivalencia BH-BMPT'!#REF!,IF(J167=24,'Equivalencia BH-BMPT'!$D$25,IF(J167=25,'Equivalencia BH-BMPT'!$D$26,IF(J167=26,'Equivalencia BH-BMPT'!$D$27,IF(J167=27,'Equivalencia BH-BMPT'!$D$28,IF(J167=28,'Equivalencia BH-BMPT'!$D$29,IF(J167=29,'Equivalencia BH-BMPT'!$D$30,IF(J167=30,'Equivalencia BH-BMPT'!$D$31,IF(J167=31,'Equivalencia BH-BMPT'!$D$32,IF(J167=32,'Equivalencia BH-BMPT'!$D$33,IF(J167=33,'Equivalencia BH-BMPT'!$D$34,IF(J167=34,'Equivalencia BH-BMPT'!$D$35,IF(J167=35,'Equivalencia BH-BMPT'!$D$36,IF(J167=36,'Equivalencia BH-BMPT'!$D$37,IF(J167=37,'Equivalencia BH-BMPT'!$D$38,IF(J167=38,'Equivalencia BH-BMPT'!#REF!,IF(J167=39,'Equivalencia BH-BMPT'!$D$40,IF(J167=40,'Equivalencia BH-BMPT'!$D$41,IF(J167=41,'Equivalencia BH-BMPT'!$D$42,IF(J167=42,'Equivalencia BH-BMPT'!$D$43,IF(J167=43,'Equivalencia BH-BMPT'!$D$44,IF(J167=44,'Equivalencia BH-BMPT'!$D$45,IF(J167=45,'Equivalencia BH-BMPT'!$D$46,"No ha seleccionado un número de programa")))))))))))))))))))))))))))))))))))))))))))))</f>
        <v>Gobernanza e influencia local, regional e internacional</v>
      </c>
      <c r="L167" s="79" t="s">
        <v>642</v>
      </c>
      <c r="M167" s="113">
        <v>66918342</v>
      </c>
      <c r="N167" s="97" t="s">
        <v>629</v>
      </c>
      <c r="O167" s="110">
        <v>6000000</v>
      </c>
      <c r="P167" s="66"/>
      <c r="Q167" s="67"/>
      <c r="R167" s="110"/>
      <c r="S167" s="100">
        <v>0</v>
      </c>
      <c r="T167" s="100">
        <f t="shared" si="9"/>
        <v>6000000</v>
      </c>
      <c r="U167" s="100">
        <v>0</v>
      </c>
      <c r="V167" s="105">
        <v>43446</v>
      </c>
      <c r="W167" s="105">
        <v>43446</v>
      </c>
      <c r="X167" s="105">
        <v>43496</v>
      </c>
      <c r="Y167" s="86">
        <v>60</v>
      </c>
      <c r="Z167" s="86">
        <v>0</v>
      </c>
      <c r="AA167" s="68"/>
      <c r="AB167" s="62"/>
      <c r="AC167" s="62" t="s">
        <v>791</v>
      </c>
      <c r="AD167" s="62"/>
      <c r="AE167" s="62"/>
      <c r="AF167" s="69">
        <f t="shared" si="10"/>
        <v>0</v>
      </c>
      <c r="AG167" s="27"/>
      <c r="AH167" s="27" t="b">
        <f t="shared" si="11"/>
        <v>0</v>
      </c>
    </row>
    <row r="168" spans="1:34" ht="44.25" customHeight="1" x14ac:dyDescent="0.25">
      <c r="A168" s="86">
        <v>155</v>
      </c>
      <c r="B168" s="86">
        <v>2018</v>
      </c>
      <c r="C168" s="87" t="s">
        <v>408</v>
      </c>
      <c r="D168" s="74">
        <v>5</v>
      </c>
      <c r="E168" s="87" t="str">
        <f>IF(D168=1,'Tipo '!$B$2,IF(D168=2,'Tipo '!$B$3,IF(D168=3,'Tipo '!$B$4,IF(D168=4,'Tipo '!$B$5,IF(D168=5,'Tipo '!$B$6,IF(D168=6,'Tipo '!$B$7,IF(D168=7,'Tipo '!$B$8,IF(D168=8,'Tipo '!$B$9,IF(D168=9,'Tipo '!$B$10,IF(D168=10,'Tipo '!$B$11,IF(D168=11,'Tipo '!$B$12,IF(D168=12,'Tipo '!$B$13,IF(D168=13,'Tipo '!$B$14,IF(D168=14,'Tipo '!$B$15,IF(D168=15,'Tipo '!$B$16,IF(D168=16,'Tipo '!$B$17,IF(D168=17,'Tipo '!$B$18,IF(D168=18,'Tipo '!$B$19,IF(D168=19,'Tipo '!$B$20,IF(D168=20,'Tipo '!$B$21,"No ha seleccionado un tipo de contrato válido"))))))))))))))))))))</f>
        <v>CONTRATOS DE PRESTACIÓN DE SERVICIOS PROFESIONALES Y DE APOYO A LA GESTIÓN</v>
      </c>
      <c r="F168" s="112" t="s">
        <v>107</v>
      </c>
      <c r="G168" s="63" t="s">
        <v>116</v>
      </c>
      <c r="H168" s="64" t="s">
        <v>486</v>
      </c>
      <c r="I168" s="83" t="s">
        <v>163</v>
      </c>
      <c r="J168" s="84">
        <v>45</v>
      </c>
      <c r="K168" s="65" t="str">
        <f>IF(J168=1,'Equivalencia BH-BMPT'!$D$2,IF(J168=2,'Equivalencia BH-BMPT'!$D$3,IF(J168=3,'Equivalencia BH-BMPT'!$D$4,IF(J168=4,'Equivalencia BH-BMPT'!$D$5,IF(J168=5,'Equivalencia BH-BMPT'!$D$6,IF(J168=6,'Equivalencia BH-BMPT'!$D$7,IF(J168=7,'Equivalencia BH-BMPT'!$D$8,IF(J168=8,'Equivalencia BH-BMPT'!$D$9,IF(J168=9,'Equivalencia BH-BMPT'!$D$10,IF(J168=10,'Equivalencia BH-BMPT'!$D$11,IF(J168=11,'Equivalencia BH-BMPT'!$D$12,IF(J168=12,'Equivalencia BH-BMPT'!$D$13,IF(J168=13,'Equivalencia BH-BMPT'!$D$14,IF(J168=14,'Equivalencia BH-BMPT'!$D$15,IF(J168=15,'Equivalencia BH-BMPT'!$D$16,IF(J168=16,'Equivalencia BH-BMPT'!$D$17,IF(J168=17,'Equivalencia BH-BMPT'!$D$18,IF(J168=18,'Equivalencia BH-BMPT'!$D$19,IF(J168=19,'Equivalencia BH-BMPT'!$D$20,IF(J168=20,'Equivalencia BH-BMPT'!$D$21,IF(J168=21,'Equivalencia BH-BMPT'!$D$22,IF(J168=22,'Equivalencia BH-BMPT'!$D$23,IF(J168=23,'Equivalencia BH-BMPT'!#REF!,IF(J168=24,'Equivalencia BH-BMPT'!$D$25,IF(J168=25,'Equivalencia BH-BMPT'!$D$26,IF(J168=26,'Equivalencia BH-BMPT'!$D$27,IF(J168=27,'Equivalencia BH-BMPT'!$D$28,IF(J168=28,'Equivalencia BH-BMPT'!$D$29,IF(J168=29,'Equivalencia BH-BMPT'!$D$30,IF(J168=30,'Equivalencia BH-BMPT'!$D$31,IF(J168=31,'Equivalencia BH-BMPT'!$D$32,IF(J168=32,'Equivalencia BH-BMPT'!$D$33,IF(J168=33,'Equivalencia BH-BMPT'!$D$34,IF(J168=34,'Equivalencia BH-BMPT'!$D$35,IF(J168=35,'Equivalencia BH-BMPT'!$D$36,IF(J168=36,'Equivalencia BH-BMPT'!$D$37,IF(J168=37,'Equivalencia BH-BMPT'!$D$38,IF(J168=38,'Equivalencia BH-BMPT'!#REF!,IF(J168=39,'Equivalencia BH-BMPT'!$D$40,IF(J168=40,'Equivalencia BH-BMPT'!$D$41,IF(J168=41,'Equivalencia BH-BMPT'!$D$42,IF(J168=42,'Equivalencia BH-BMPT'!$D$43,IF(J168=43,'Equivalencia BH-BMPT'!$D$44,IF(J168=44,'Equivalencia BH-BMPT'!$D$45,IF(J168=45,'Equivalencia BH-BMPT'!$D$46,"No ha seleccionado un número de programa")))))))))))))))))))))))))))))))))))))))))))))</f>
        <v>Gobernanza e influencia local, regional e internacional</v>
      </c>
      <c r="L168" s="79" t="s">
        <v>642</v>
      </c>
      <c r="M168" s="113">
        <v>79727695</v>
      </c>
      <c r="N168" s="97" t="s">
        <v>776</v>
      </c>
      <c r="O168" s="110">
        <v>2520000</v>
      </c>
      <c r="P168" s="66"/>
      <c r="Q168" s="67"/>
      <c r="R168" s="110"/>
      <c r="S168" s="100">
        <v>0</v>
      </c>
      <c r="T168" s="100">
        <f t="shared" si="9"/>
        <v>2520000</v>
      </c>
      <c r="U168" s="100">
        <v>0</v>
      </c>
      <c r="V168" s="105">
        <v>43441</v>
      </c>
      <c r="W168" s="105">
        <v>43446</v>
      </c>
      <c r="X168" s="105">
        <v>43482</v>
      </c>
      <c r="Y168" s="86">
        <v>36</v>
      </c>
      <c r="Z168" s="86">
        <v>0</v>
      </c>
      <c r="AA168" s="68"/>
      <c r="AB168" s="62"/>
      <c r="AC168" s="62" t="s">
        <v>791</v>
      </c>
      <c r="AD168" s="62"/>
      <c r="AE168" s="62"/>
      <c r="AF168" s="69">
        <f t="shared" si="10"/>
        <v>0</v>
      </c>
      <c r="AG168" s="27"/>
      <c r="AH168" s="27" t="b">
        <f t="shared" si="11"/>
        <v>0</v>
      </c>
    </row>
    <row r="169" spans="1:34" ht="44.25" customHeight="1" x14ac:dyDescent="0.25">
      <c r="A169" s="86">
        <v>156</v>
      </c>
      <c r="B169" s="86">
        <v>2018</v>
      </c>
      <c r="C169" s="87" t="s">
        <v>409</v>
      </c>
      <c r="D169" s="74">
        <v>5</v>
      </c>
      <c r="E169" s="87" t="str">
        <f>IF(D169=1,'Tipo '!$B$2,IF(D169=2,'Tipo '!$B$3,IF(D169=3,'Tipo '!$B$4,IF(D169=4,'Tipo '!$B$5,IF(D169=5,'Tipo '!$B$6,IF(D169=6,'Tipo '!$B$7,IF(D169=7,'Tipo '!$B$8,IF(D169=8,'Tipo '!$B$9,IF(D169=9,'Tipo '!$B$10,IF(D169=10,'Tipo '!$B$11,IF(D169=11,'Tipo '!$B$12,IF(D169=12,'Tipo '!$B$13,IF(D169=13,'Tipo '!$B$14,IF(D169=14,'Tipo '!$B$15,IF(D169=15,'Tipo '!$B$16,IF(D169=16,'Tipo '!$B$17,IF(D169=17,'Tipo '!$B$18,IF(D169=18,'Tipo '!$B$19,IF(D169=19,'Tipo '!$B$20,IF(D169=20,'Tipo '!$B$21,"No ha seleccionado un tipo de contrato válido"))))))))))))))))))))</f>
        <v>CONTRATOS DE PRESTACIÓN DE SERVICIOS PROFESIONALES Y DE APOYO A LA GESTIÓN</v>
      </c>
      <c r="F169" s="112" t="s">
        <v>107</v>
      </c>
      <c r="G169" s="63" t="s">
        <v>116</v>
      </c>
      <c r="H169" s="64" t="s">
        <v>572</v>
      </c>
      <c r="I169" s="83" t="s">
        <v>163</v>
      </c>
      <c r="J169" s="84">
        <v>3</v>
      </c>
      <c r="K169" s="65" t="str">
        <f>IF(J169=1,'Equivalencia BH-BMPT'!$D$2,IF(J169=2,'Equivalencia BH-BMPT'!$D$3,IF(J169=3,'Equivalencia BH-BMPT'!$D$4,IF(J169=4,'Equivalencia BH-BMPT'!$D$5,IF(J169=5,'Equivalencia BH-BMPT'!$D$6,IF(J169=6,'Equivalencia BH-BMPT'!$D$7,IF(J169=7,'Equivalencia BH-BMPT'!$D$8,IF(J169=8,'Equivalencia BH-BMPT'!$D$9,IF(J169=9,'Equivalencia BH-BMPT'!$D$10,IF(J169=10,'Equivalencia BH-BMPT'!$D$11,IF(J169=11,'Equivalencia BH-BMPT'!$D$12,IF(J169=12,'Equivalencia BH-BMPT'!$D$13,IF(J169=13,'Equivalencia BH-BMPT'!$D$14,IF(J169=14,'Equivalencia BH-BMPT'!$D$15,IF(J169=15,'Equivalencia BH-BMPT'!$D$16,IF(J169=16,'Equivalencia BH-BMPT'!$D$17,IF(J169=17,'Equivalencia BH-BMPT'!$D$18,IF(J169=18,'Equivalencia BH-BMPT'!$D$19,IF(J169=19,'Equivalencia BH-BMPT'!$D$20,IF(J169=20,'Equivalencia BH-BMPT'!$D$21,IF(J169=21,'Equivalencia BH-BMPT'!$D$22,IF(J169=22,'Equivalencia BH-BMPT'!$D$23,IF(J169=23,'Equivalencia BH-BMPT'!#REF!,IF(J169=24,'Equivalencia BH-BMPT'!$D$25,IF(J169=25,'Equivalencia BH-BMPT'!$D$26,IF(J169=26,'Equivalencia BH-BMPT'!$D$27,IF(J169=27,'Equivalencia BH-BMPT'!$D$28,IF(J169=28,'Equivalencia BH-BMPT'!$D$29,IF(J169=29,'Equivalencia BH-BMPT'!$D$30,IF(J169=30,'Equivalencia BH-BMPT'!$D$31,IF(J169=31,'Equivalencia BH-BMPT'!$D$32,IF(J169=32,'Equivalencia BH-BMPT'!$D$33,IF(J169=33,'Equivalencia BH-BMPT'!$D$34,IF(J169=34,'Equivalencia BH-BMPT'!$D$35,IF(J169=35,'Equivalencia BH-BMPT'!$D$36,IF(J169=36,'Equivalencia BH-BMPT'!$D$37,IF(J169=37,'Equivalencia BH-BMPT'!$D$38,IF(J169=38,'Equivalencia BH-BMPT'!#REF!,IF(J169=39,'Equivalencia BH-BMPT'!$D$40,IF(J169=40,'Equivalencia BH-BMPT'!$D$41,IF(J169=41,'Equivalencia BH-BMPT'!$D$42,IF(J169=42,'Equivalencia BH-BMPT'!$D$43,IF(J169=43,'Equivalencia BH-BMPT'!$D$44,IF(J169=44,'Equivalencia BH-BMPT'!$D$45,IF(J169=45,'Equivalencia BH-BMPT'!$D$46,"No ha seleccionado un número de programa")))))))))))))))))))))))))))))))))))))))))))))</f>
        <v>Igualdad y autonomía para una Bogotá incluyente</v>
      </c>
      <c r="L169" s="79" t="s">
        <v>646</v>
      </c>
      <c r="M169" s="113">
        <v>1026250398</v>
      </c>
      <c r="N169" s="97" t="s">
        <v>674</v>
      </c>
      <c r="O169" s="110">
        <v>8810000</v>
      </c>
      <c r="P169" s="66"/>
      <c r="Q169" s="67"/>
      <c r="R169" s="110"/>
      <c r="S169" s="100">
        <v>0</v>
      </c>
      <c r="T169" s="100">
        <f t="shared" si="9"/>
        <v>8810000</v>
      </c>
      <c r="U169" s="100">
        <v>0</v>
      </c>
      <c r="V169" s="105">
        <v>43441</v>
      </c>
      <c r="W169" s="105">
        <v>43444</v>
      </c>
      <c r="X169" s="105">
        <v>43505</v>
      </c>
      <c r="Y169" s="86">
        <v>60</v>
      </c>
      <c r="Z169" s="86">
        <v>0</v>
      </c>
      <c r="AA169" s="68"/>
      <c r="AB169" s="62"/>
      <c r="AC169" s="62" t="s">
        <v>791</v>
      </c>
      <c r="AD169" s="62"/>
      <c r="AE169" s="62"/>
      <c r="AF169" s="69">
        <f t="shared" si="10"/>
        <v>0</v>
      </c>
      <c r="AG169" s="27"/>
      <c r="AH169" s="27" t="b">
        <f t="shared" si="11"/>
        <v>0</v>
      </c>
    </row>
    <row r="170" spans="1:34" ht="44.25" customHeight="1" x14ac:dyDescent="0.25">
      <c r="A170" s="86">
        <v>157</v>
      </c>
      <c r="B170" s="86">
        <v>2018</v>
      </c>
      <c r="C170" s="87" t="s">
        <v>410</v>
      </c>
      <c r="D170" s="74">
        <v>6</v>
      </c>
      <c r="E170" s="87" t="str">
        <f>IF(D170=1,'Tipo '!$B$2,IF(D170=2,'Tipo '!$B$3,IF(D170=3,'Tipo '!$B$4,IF(D170=4,'Tipo '!$B$5,IF(D170=5,'Tipo '!$B$6,IF(D170=6,'Tipo '!$B$7,IF(D170=7,'Tipo '!$B$8,IF(D170=8,'Tipo '!$B$9,IF(D170=9,'Tipo '!$B$10,IF(D170=10,'Tipo '!$B$11,IF(D170=11,'Tipo '!$B$12,IF(D170=12,'Tipo '!$B$13,IF(D170=13,'Tipo '!$B$14,IF(D170=14,'Tipo '!$B$15,IF(D170=15,'Tipo '!$B$16,IF(D170=16,'Tipo '!$B$17,IF(D170=17,'Tipo '!$B$18,IF(D170=18,'Tipo '!$B$19,IF(D170=19,'Tipo '!$B$20,IF(D170=20,'Tipo '!$B$21,"No ha seleccionado un tipo de contrato válido"))))))))))))))))))))</f>
        <v>COMPRAVENTA DE BIENES MUEBLES</v>
      </c>
      <c r="F170" s="112" t="s">
        <v>108</v>
      </c>
      <c r="G170" s="63" t="s">
        <v>122</v>
      </c>
      <c r="H170" s="64" t="s">
        <v>573</v>
      </c>
      <c r="I170" s="83" t="s">
        <v>163</v>
      </c>
      <c r="J170" s="84">
        <v>45</v>
      </c>
      <c r="K170" s="65" t="str">
        <f>IF(J170=1,'Equivalencia BH-BMPT'!$D$2,IF(J170=2,'Equivalencia BH-BMPT'!$D$3,IF(J170=3,'Equivalencia BH-BMPT'!$D$4,IF(J170=4,'Equivalencia BH-BMPT'!$D$5,IF(J170=5,'Equivalencia BH-BMPT'!$D$6,IF(J170=6,'Equivalencia BH-BMPT'!$D$7,IF(J170=7,'Equivalencia BH-BMPT'!$D$8,IF(J170=8,'Equivalencia BH-BMPT'!$D$9,IF(J170=9,'Equivalencia BH-BMPT'!$D$10,IF(J170=10,'Equivalencia BH-BMPT'!$D$11,IF(J170=11,'Equivalencia BH-BMPT'!$D$12,IF(J170=12,'Equivalencia BH-BMPT'!$D$13,IF(J170=13,'Equivalencia BH-BMPT'!$D$14,IF(J170=14,'Equivalencia BH-BMPT'!$D$15,IF(J170=15,'Equivalencia BH-BMPT'!$D$16,IF(J170=16,'Equivalencia BH-BMPT'!$D$17,IF(J170=17,'Equivalencia BH-BMPT'!$D$18,IF(J170=18,'Equivalencia BH-BMPT'!$D$19,IF(J170=19,'Equivalencia BH-BMPT'!$D$20,IF(J170=20,'Equivalencia BH-BMPT'!$D$21,IF(J170=21,'Equivalencia BH-BMPT'!$D$22,IF(J170=22,'Equivalencia BH-BMPT'!$D$23,IF(J170=23,'Equivalencia BH-BMPT'!#REF!,IF(J170=24,'Equivalencia BH-BMPT'!$D$25,IF(J170=25,'Equivalencia BH-BMPT'!$D$26,IF(J170=26,'Equivalencia BH-BMPT'!$D$27,IF(J170=27,'Equivalencia BH-BMPT'!$D$28,IF(J170=28,'Equivalencia BH-BMPT'!$D$29,IF(J170=29,'Equivalencia BH-BMPT'!$D$30,IF(J170=30,'Equivalencia BH-BMPT'!$D$31,IF(J170=31,'Equivalencia BH-BMPT'!$D$32,IF(J170=32,'Equivalencia BH-BMPT'!$D$33,IF(J170=33,'Equivalencia BH-BMPT'!$D$34,IF(J170=34,'Equivalencia BH-BMPT'!$D$35,IF(J170=35,'Equivalencia BH-BMPT'!$D$36,IF(J170=36,'Equivalencia BH-BMPT'!$D$37,IF(J170=37,'Equivalencia BH-BMPT'!$D$38,IF(J170=38,'Equivalencia BH-BMPT'!#REF!,IF(J170=39,'Equivalencia BH-BMPT'!$D$40,IF(J170=40,'Equivalencia BH-BMPT'!$D$41,IF(J170=41,'Equivalencia BH-BMPT'!$D$42,IF(J170=42,'Equivalencia BH-BMPT'!$D$43,IF(J170=43,'Equivalencia BH-BMPT'!$D$44,IF(J170=44,'Equivalencia BH-BMPT'!$D$45,IF(J170=45,'Equivalencia BH-BMPT'!$D$46,"No ha seleccionado un número de programa")))))))))))))))))))))))))))))))))))))))))))))</f>
        <v>Gobernanza e influencia local, regional e internacional</v>
      </c>
      <c r="L170" s="79" t="s">
        <v>642</v>
      </c>
      <c r="M170" s="113">
        <v>901240144</v>
      </c>
      <c r="N170" s="97" t="s">
        <v>777</v>
      </c>
      <c r="O170" s="110">
        <v>40279119</v>
      </c>
      <c r="P170" s="66"/>
      <c r="Q170" s="67"/>
      <c r="R170" s="110"/>
      <c r="S170" s="100">
        <v>0</v>
      </c>
      <c r="T170" s="100">
        <f t="shared" si="9"/>
        <v>40279119</v>
      </c>
      <c r="U170" s="100">
        <v>0</v>
      </c>
      <c r="V170" s="105">
        <v>43460</v>
      </c>
      <c r="W170" s="105"/>
      <c r="X170" s="105"/>
      <c r="Y170" s="86">
        <v>60</v>
      </c>
      <c r="Z170" s="86">
        <v>0</v>
      </c>
      <c r="AA170" s="68"/>
      <c r="AB170" s="62"/>
      <c r="AC170" s="62" t="s">
        <v>791</v>
      </c>
      <c r="AD170" s="62"/>
      <c r="AE170" s="62"/>
      <c r="AF170" s="69">
        <f t="shared" si="10"/>
        <v>0</v>
      </c>
      <c r="AG170" s="27"/>
      <c r="AH170" s="27" t="b">
        <f t="shared" si="11"/>
        <v>0</v>
      </c>
    </row>
    <row r="171" spans="1:34" ht="44.25" customHeight="1" x14ac:dyDescent="0.25">
      <c r="A171" s="86">
        <v>158</v>
      </c>
      <c r="B171" s="86">
        <v>2018</v>
      </c>
      <c r="C171" s="87" t="s">
        <v>411</v>
      </c>
      <c r="D171" s="74">
        <v>5</v>
      </c>
      <c r="E171" s="87" t="str">
        <f>IF(D171=1,'Tipo '!$B$2,IF(D171=2,'Tipo '!$B$3,IF(D171=3,'Tipo '!$B$4,IF(D171=4,'Tipo '!$B$5,IF(D171=5,'Tipo '!$B$6,IF(D171=6,'Tipo '!$B$7,IF(D171=7,'Tipo '!$B$8,IF(D171=8,'Tipo '!$B$9,IF(D171=9,'Tipo '!$B$10,IF(D171=10,'Tipo '!$B$11,IF(D171=11,'Tipo '!$B$12,IF(D171=12,'Tipo '!$B$13,IF(D171=13,'Tipo '!$B$14,IF(D171=14,'Tipo '!$B$15,IF(D171=15,'Tipo '!$B$16,IF(D171=16,'Tipo '!$B$17,IF(D171=17,'Tipo '!$B$18,IF(D171=18,'Tipo '!$B$19,IF(D171=19,'Tipo '!$B$20,IF(D171=20,'Tipo '!$B$21,"No ha seleccionado un tipo de contrato válido"))))))))))))))))))))</f>
        <v>CONTRATOS DE PRESTACIÓN DE SERVICIOS PROFESIONALES Y DE APOYO A LA GESTIÓN</v>
      </c>
      <c r="F171" s="112" t="s">
        <v>104</v>
      </c>
      <c r="G171" s="63" t="s">
        <v>121</v>
      </c>
      <c r="H171" s="64" t="s">
        <v>574</v>
      </c>
      <c r="I171" s="83" t="s">
        <v>162</v>
      </c>
      <c r="J171" s="84"/>
      <c r="K171" s="65" t="str">
        <f>IF(J171=1,'Equivalencia BH-BMPT'!$D$2,IF(J171=2,'Equivalencia BH-BMPT'!$D$3,IF(J171=3,'Equivalencia BH-BMPT'!$D$4,IF(J171=4,'Equivalencia BH-BMPT'!$D$5,IF(J171=5,'Equivalencia BH-BMPT'!$D$6,IF(J171=6,'Equivalencia BH-BMPT'!$D$7,IF(J171=7,'Equivalencia BH-BMPT'!$D$8,IF(J171=8,'Equivalencia BH-BMPT'!$D$9,IF(J171=9,'Equivalencia BH-BMPT'!$D$10,IF(J171=10,'Equivalencia BH-BMPT'!$D$11,IF(J171=11,'Equivalencia BH-BMPT'!$D$12,IF(J171=12,'Equivalencia BH-BMPT'!$D$13,IF(J171=13,'Equivalencia BH-BMPT'!$D$14,IF(J171=14,'Equivalencia BH-BMPT'!$D$15,IF(J171=15,'Equivalencia BH-BMPT'!$D$16,IF(J171=16,'Equivalencia BH-BMPT'!$D$17,IF(J171=17,'Equivalencia BH-BMPT'!$D$18,IF(J171=18,'Equivalencia BH-BMPT'!$D$19,IF(J171=19,'Equivalencia BH-BMPT'!$D$20,IF(J171=20,'Equivalencia BH-BMPT'!$D$21,IF(J171=21,'Equivalencia BH-BMPT'!$D$22,IF(J171=22,'Equivalencia BH-BMPT'!$D$23,IF(J171=23,'Equivalencia BH-BMPT'!#REF!,IF(J171=24,'Equivalencia BH-BMPT'!$D$25,IF(J171=25,'Equivalencia BH-BMPT'!$D$26,IF(J171=26,'Equivalencia BH-BMPT'!$D$27,IF(J171=27,'Equivalencia BH-BMPT'!$D$28,IF(J171=28,'Equivalencia BH-BMPT'!$D$29,IF(J171=29,'Equivalencia BH-BMPT'!$D$30,IF(J171=30,'Equivalencia BH-BMPT'!$D$31,IF(J171=31,'Equivalencia BH-BMPT'!$D$32,IF(J171=32,'Equivalencia BH-BMPT'!$D$33,IF(J171=33,'Equivalencia BH-BMPT'!$D$34,IF(J171=34,'Equivalencia BH-BMPT'!$D$35,IF(J171=35,'Equivalencia BH-BMPT'!$D$36,IF(J171=36,'Equivalencia BH-BMPT'!$D$37,IF(J171=37,'Equivalencia BH-BMPT'!$D$38,IF(J171=38,'Equivalencia BH-BMPT'!#REF!,IF(J171=39,'Equivalencia BH-BMPT'!$D$40,IF(J171=40,'Equivalencia BH-BMPT'!$D$41,IF(J171=41,'Equivalencia BH-BMPT'!$D$42,IF(J171=42,'Equivalencia BH-BMPT'!$D$43,IF(J171=43,'Equivalencia BH-BMPT'!$D$44,IF(J171=44,'Equivalencia BH-BMPT'!$D$45,IF(J171=45,'Equivalencia BH-BMPT'!$D$46,"No ha seleccionado un número de programa")))))))))))))))))))))))))))))))))))))))))))))</f>
        <v>No ha seleccionado un número de programa</v>
      </c>
      <c r="L171" s="79">
        <v>0</v>
      </c>
      <c r="M171" s="76">
        <v>19322393</v>
      </c>
      <c r="N171" s="97" t="s">
        <v>630</v>
      </c>
      <c r="O171" s="110"/>
      <c r="P171" s="66"/>
      <c r="Q171" s="67"/>
      <c r="R171" s="110"/>
      <c r="S171" s="100">
        <v>6000000</v>
      </c>
      <c r="T171" s="100">
        <f t="shared" si="9"/>
        <v>6000000</v>
      </c>
      <c r="U171" s="100">
        <v>0</v>
      </c>
      <c r="V171" s="105">
        <v>43453</v>
      </c>
      <c r="W171" s="105">
        <v>43460</v>
      </c>
      <c r="X171" s="105">
        <v>43521</v>
      </c>
      <c r="Y171" s="86">
        <v>60</v>
      </c>
      <c r="Z171" s="86">
        <v>0</v>
      </c>
      <c r="AA171" s="68"/>
      <c r="AB171" s="62" t="s">
        <v>791</v>
      </c>
      <c r="AC171" s="62"/>
      <c r="AD171" s="62"/>
      <c r="AE171" s="62"/>
      <c r="AF171" s="69">
        <f t="shared" si="10"/>
        <v>0</v>
      </c>
      <c r="AG171" s="27"/>
      <c r="AH171" s="27" t="b">
        <f t="shared" si="11"/>
        <v>1</v>
      </c>
    </row>
    <row r="172" spans="1:34" ht="44.25" customHeight="1" x14ac:dyDescent="0.25">
      <c r="A172" s="86">
        <v>159</v>
      </c>
      <c r="B172" s="86">
        <v>2018</v>
      </c>
      <c r="C172" s="87" t="s">
        <v>412</v>
      </c>
      <c r="D172" s="74">
        <v>4</v>
      </c>
      <c r="E172" s="87" t="str">
        <f>IF(D172=1,'Tipo '!$B$2,IF(D172=2,'Tipo '!$B$3,IF(D172=3,'Tipo '!$B$4,IF(D172=4,'Tipo '!$B$5,IF(D172=5,'Tipo '!$B$6,IF(D172=6,'Tipo '!$B$7,IF(D172=7,'Tipo '!$B$8,IF(D172=8,'Tipo '!$B$9,IF(D172=9,'Tipo '!$B$10,IF(D172=10,'Tipo '!$B$11,IF(D172=11,'Tipo '!$B$12,IF(D172=12,'Tipo '!$B$13,IF(D172=13,'Tipo '!$B$14,IF(D172=14,'Tipo '!$B$15,IF(D172=15,'Tipo '!$B$16,IF(D172=16,'Tipo '!$B$17,IF(D172=17,'Tipo '!$B$18,IF(D172=18,'Tipo '!$B$19,IF(D172=19,'Tipo '!$B$20,IF(D172=20,'Tipo '!$B$21,"No ha seleccionado un tipo de contrato válido"))))))))))))))))))))</f>
        <v>CONTRATOS DE PRESTACIÓN DE SERVICIOS</v>
      </c>
      <c r="F172" s="112" t="s">
        <v>107</v>
      </c>
      <c r="G172" s="63" t="s">
        <v>116</v>
      </c>
      <c r="H172" s="64" t="s">
        <v>575</v>
      </c>
      <c r="I172" s="83" t="s">
        <v>163</v>
      </c>
      <c r="J172" s="84">
        <v>45</v>
      </c>
      <c r="K172" s="65" t="str">
        <f>IF(J172=1,'Equivalencia BH-BMPT'!$D$2,IF(J172=2,'Equivalencia BH-BMPT'!$D$3,IF(J172=3,'Equivalencia BH-BMPT'!$D$4,IF(J172=4,'Equivalencia BH-BMPT'!$D$5,IF(J172=5,'Equivalencia BH-BMPT'!$D$6,IF(J172=6,'Equivalencia BH-BMPT'!$D$7,IF(J172=7,'Equivalencia BH-BMPT'!$D$8,IF(J172=8,'Equivalencia BH-BMPT'!$D$9,IF(J172=9,'Equivalencia BH-BMPT'!$D$10,IF(J172=10,'Equivalencia BH-BMPT'!$D$11,IF(J172=11,'Equivalencia BH-BMPT'!$D$12,IF(J172=12,'Equivalencia BH-BMPT'!$D$13,IF(J172=13,'Equivalencia BH-BMPT'!$D$14,IF(J172=14,'Equivalencia BH-BMPT'!$D$15,IF(J172=15,'Equivalencia BH-BMPT'!$D$16,IF(J172=16,'Equivalencia BH-BMPT'!$D$17,IF(J172=17,'Equivalencia BH-BMPT'!$D$18,IF(J172=18,'Equivalencia BH-BMPT'!$D$19,IF(J172=19,'Equivalencia BH-BMPT'!$D$20,IF(J172=20,'Equivalencia BH-BMPT'!$D$21,IF(J172=21,'Equivalencia BH-BMPT'!$D$22,IF(J172=22,'Equivalencia BH-BMPT'!$D$23,IF(J172=23,'Equivalencia BH-BMPT'!#REF!,IF(J172=24,'Equivalencia BH-BMPT'!$D$25,IF(J172=25,'Equivalencia BH-BMPT'!$D$26,IF(J172=26,'Equivalencia BH-BMPT'!$D$27,IF(J172=27,'Equivalencia BH-BMPT'!$D$28,IF(J172=28,'Equivalencia BH-BMPT'!$D$29,IF(J172=29,'Equivalencia BH-BMPT'!$D$30,IF(J172=30,'Equivalencia BH-BMPT'!$D$31,IF(J172=31,'Equivalencia BH-BMPT'!$D$32,IF(J172=32,'Equivalencia BH-BMPT'!$D$33,IF(J172=33,'Equivalencia BH-BMPT'!$D$34,IF(J172=34,'Equivalencia BH-BMPT'!$D$35,IF(J172=35,'Equivalencia BH-BMPT'!$D$36,IF(J172=36,'Equivalencia BH-BMPT'!$D$37,IF(J172=37,'Equivalencia BH-BMPT'!$D$38,IF(J172=38,'Equivalencia BH-BMPT'!#REF!,IF(J172=39,'Equivalencia BH-BMPT'!$D$40,IF(J172=40,'Equivalencia BH-BMPT'!$D$41,IF(J172=41,'Equivalencia BH-BMPT'!$D$42,IF(J172=42,'Equivalencia BH-BMPT'!$D$43,IF(J172=43,'Equivalencia BH-BMPT'!$D$44,IF(J172=44,'Equivalencia BH-BMPT'!$D$45,IF(J172=45,'Equivalencia BH-BMPT'!$D$46,"No ha seleccionado un número de programa")))))))))))))))))))))))))))))))))))))))))))))</f>
        <v>Gobernanza e influencia local, regional e internacional</v>
      </c>
      <c r="L172" s="79" t="s">
        <v>648</v>
      </c>
      <c r="M172" s="113">
        <v>900175862</v>
      </c>
      <c r="N172" s="97" t="s">
        <v>755</v>
      </c>
      <c r="O172" s="110">
        <v>321111671</v>
      </c>
      <c r="P172" s="66"/>
      <c r="Q172" s="67"/>
      <c r="R172" s="110"/>
      <c r="S172" s="100">
        <v>0</v>
      </c>
      <c r="T172" s="100">
        <f t="shared" si="9"/>
        <v>321111671</v>
      </c>
      <c r="U172" s="100">
        <v>0</v>
      </c>
      <c r="V172" s="105">
        <v>43447</v>
      </c>
      <c r="W172" s="105"/>
      <c r="X172" s="105"/>
      <c r="Y172" s="86">
        <v>210</v>
      </c>
      <c r="Z172" s="86">
        <v>0</v>
      </c>
      <c r="AA172" s="68"/>
      <c r="AB172" s="62"/>
      <c r="AC172" s="62" t="s">
        <v>791</v>
      </c>
      <c r="AD172" s="62"/>
      <c r="AE172" s="62"/>
      <c r="AF172" s="69">
        <f t="shared" si="10"/>
        <v>0</v>
      </c>
      <c r="AG172" s="27"/>
      <c r="AH172" s="27" t="b">
        <f t="shared" si="11"/>
        <v>0</v>
      </c>
    </row>
    <row r="173" spans="1:34" ht="44.25" customHeight="1" x14ac:dyDescent="0.25">
      <c r="A173" s="86">
        <v>160</v>
      </c>
      <c r="B173" s="86">
        <v>2018</v>
      </c>
      <c r="C173" s="87" t="s">
        <v>413</v>
      </c>
      <c r="D173" s="74">
        <v>5</v>
      </c>
      <c r="E173" s="87" t="str">
        <f>IF(D173=1,'Tipo '!$B$2,IF(D173=2,'Tipo '!$B$3,IF(D173=3,'Tipo '!$B$4,IF(D173=4,'Tipo '!$B$5,IF(D173=5,'Tipo '!$B$6,IF(D173=6,'Tipo '!$B$7,IF(D173=7,'Tipo '!$B$8,IF(D173=8,'Tipo '!$B$9,IF(D173=9,'Tipo '!$B$10,IF(D173=10,'Tipo '!$B$11,IF(D173=11,'Tipo '!$B$12,IF(D173=12,'Tipo '!$B$13,IF(D173=13,'Tipo '!$B$14,IF(D173=14,'Tipo '!$B$15,IF(D173=15,'Tipo '!$B$16,IF(D173=16,'Tipo '!$B$17,IF(D173=17,'Tipo '!$B$18,IF(D173=18,'Tipo '!$B$19,IF(D173=19,'Tipo '!$B$20,IF(D173=20,'Tipo '!$B$21,"No ha seleccionado un tipo de contrato válido"))))))))))))))))))))</f>
        <v>CONTRATOS DE PRESTACIÓN DE SERVICIOS PROFESIONALES Y DE APOYO A LA GESTIÓN</v>
      </c>
      <c r="F173" s="112" t="s">
        <v>107</v>
      </c>
      <c r="G173" s="63" t="s">
        <v>116</v>
      </c>
      <c r="H173" s="64" t="s">
        <v>576</v>
      </c>
      <c r="I173" s="83" t="s">
        <v>163</v>
      </c>
      <c r="J173" s="84">
        <v>45</v>
      </c>
      <c r="K173" s="65" t="str">
        <f>IF(J173=1,'Equivalencia BH-BMPT'!$D$2,IF(J173=2,'Equivalencia BH-BMPT'!$D$3,IF(J173=3,'Equivalencia BH-BMPT'!$D$4,IF(J173=4,'Equivalencia BH-BMPT'!$D$5,IF(J173=5,'Equivalencia BH-BMPT'!$D$6,IF(J173=6,'Equivalencia BH-BMPT'!$D$7,IF(J173=7,'Equivalencia BH-BMPT'!$D$8,IF(J173=8,'Equivalencia BH-BMPT'!$D$9,IF(J173=9,'Equivalencia BH-BMPT'!$D$10,IF(J173=10,'Equivalencia BH-BMPT'!$D$11,IF(J173=11,'Equivalencia BH-BMPT'!$D$12,IF(J173=12,'Equivalencia BH-BMPT'!$D$13,IF(J173=13,'Equivalencia BH-BMPT'!$D$14,IF(J173=14,'Equivalencia BH-BMPT'!$D$15,IF(J173=15,'Equivalencia BH-BMPT'!$D$16,IF(J173=16,'Equivalencia BH-BMPT'!$D$17,IF(J173=17,'Equivalencia BH-BMPT'!$D$18,IF(J173=18,'Equivalencia BH-BMPT'!$D$19,IF(J173=19,'Equivalencia BH-BMPT'!$D$20,IF(J173=20,'Equivalencia BH-BMPT'!$D$21,IF(J173=21,'Equivalencia BH-BMPT'!$D$22,IF(J173=22,'Equivalencia BH-BMPT'!$D$23,IF(J173=23,'Equivalencia BH-BMPT'!#REF!,IF(J173=24,'Equivalencia BH-BMPT'!$D$25,IF(J173=25,'Equivalencia BH-BMPT'!$D$26,IF(J173=26,'Equivalencia BH-BMPT'!$D$27,IF(J173=27,'Equivalencia BH-BMPT'!$D$28,IF(J173=28,'Equivalencia BH-BMPT'!$D$29,IF(J173=29,'Equivalencia BH-BMPT'!$D$30,IF(J173=30,'Equivalencia BH-BMPT'!$D$31,IF(J173=31,'Equivalencia BH-BMPT'!$D$32,IF(J173=32,'Equivalencia BH-BMPT'!$D$33,IF(J173=33,'Equivalencia BH-BMPT'!$D$34,IF(J173=34,'Equivalencia BH-BMPT'!$D$35,IF(J173=35,'Equivalencia BH-BMPT'!$D$36,IF(J173=36,'Equivalencia BH-BMPT'!$D$37,IF(J173=37,'Equivalencia BH-BMPT'!$D$38,IF(J173=38,'Equivalencia BH-BMPT'!#REF!,IF(J173=39,'Equivalencia BH-BMPT'!$D$40,IF(J173=40,'Equivalencia BH-BMPT'!$D$41,IF(J173=41,'Equivalencia BH-BMPT'!$D$42,IF(J173=42,'Equivalencia BH-BMPT'!$D$43,IF(J173=43,'Equivalencia BH-BMPT'!$D$44,IF(J173=44,'Equivalencia BH-BMPT'!$D$45,IF(J173=45,'Equivalencia BH-BMPT'!$D$46,"No ha seleccionado un número de programa")))))))))))))))))))))))))))))))))))))))))))))</f>
        <v>Gobernanza e influencia local, regional e internacional</v>
      </c>
      <c r="L173" s="79" t="s">
        <v>642</v>
      </c>
      <c r="M173" s="113">
        <v>1013611947</v>
      </c>
      <c r="N173" s="97" t="s">
        <v>631</v>
      </c>
      <c r="O173" s="110">
        <v>7200000</v>
      </c>
      <c r="P173" s="66"/>
      <c r="Q173" s="67"/>
      <c r="R173" s="110"/>
      <c r="S173" s="100">
        <v>0</v>
      </c>
      <c r="T173" s="100">
        <f t="shared" si="9"/>
        <v>7200000</v>
      </c>
      <c r="U173" s="100">
        <v>0</v>
      </c>
      <c r="V173" s="105">
        <v>43452</v>
      </c>
      <c r="W173" s="105">
        <v>43453</v>
      </c>
      <c r="X173" s="105">
        <v>43500</v>
      </c>
      <c r="Y173" s="86">
        <v>48</v>
      </c>
      <c r="Z173" s="86">
        <v>0</v>
      </c>
      <c r="AA173" s="68"/>
      <c r="AB173" s="62"/>
      <c r="AC173" s="62" t="s">
        <v>791</v>
      </c>
      <c r="AD173" s="62"/>
      <c r="AE173" s="62"/>
      <c r="AF173" s="69">
        <f t="shared" si="10"/>
        <v>0</v>
      </c>
      <c r="AG173" s="27"/>
      <c r="AH173" s="27" t="b">
        <f t="shared" si="11"/>
        <v>0</v>
      </c>
    </row>
    <row r="174" spans="1:34" ht="44.25" customHeight="1" x14ac:dyDescent="0.25">
      <c r="A174" s="86">
        <v>161</v>
      </c>
      <c r="B174" s="86">
        <v>2018</v>
      </c>
      <c r="C174" s="87" t="s">
        <v>414</v>
      </c>
      <c r="D174" s="74">
        <v>11</v>
      </c>
      <c r="E174" s="87" t="str">
        <f>IF(D174=1,'Tipo '!$B$2,IF(D174=2,'Tipo '!$B$3,IF(D174=3,'Tipo '!$B$4,IF(D174=4,'Tipo '!$B$5,IF(D174=5,'Tipo '!$B$6,IF(D174=6,'Tipo '!$B$7,IF(D174=7,'Tipo '!$B$8,IF(D174=8,'Tipo '!$B$9,IF(D174=9,'Tipo '!$B$10,IF(D174=10,'Tipo '!$B$11,IF(D174=11,'Tipo '!$B$12,IF(D174=12,'Tipo '!$B$13,IF(D174=13,'Tipo '!$B$14,IF(D174=14,'Tipo '!$B$15,IF(D174=15,'Tipo '!$B$16,IF(D174=16,'Tipo '!$B$17,IF(D174=17,'Tipo '!$B$18,IF(D174=18,'Tipo '!$B$19,IF(D174=19,'Tipo '!$B$20,IF(D174=20,'Tipo '!$B$21,"No ha seleccionado un tipo de contrato válido"))))))))))))))))))))</f>
        <v>SUMINISTRO</v>
      </c>
      <c r="F174" s="112" t="s">
        <v>108</v>
      </c>
      <c r="G174" s="63" t="s">
        <v>125</v>
      </c>
      <c r="H174" s="64" t="s">
        <v>577</v>
      </c>
      <c r="I174" s="83" t="s">
        <v>163</v>
      </c>
      <c r="J174" s="84">
        <v>45</v>
      </c>
      <c r="K174" s="65" t="str">
        <f>IF(J174=1,'Equivalencia BH-BMPT'!$D$2,IF(J174=2,'Equivalencia BH-BMPT'!$D$3,IF(J174=3,'Equivalencia BH-BMPT'!$D$4,IF(J174=4,'Equivalencia BH-BMPT'!$D$5,IF(J174=5,'Equivalencia BH-BMPT'!$D$6,IF(J174=6,'Equivalencia BH-BMPT'!$D$7,IF(J174=7,'Equivalencia BH-BMPT'!$D$8,IF(J174=8,'Equivalencia BH-BMPT'!$D$9,IF(J174=9,'Equivalencia BH-BMPT'!$D$10,IF(J174=10,'Equivalencia BH-BMPT'!$D$11,IF(J174=11,'Equivalencia BH-BMPT'!$D$12,IF(J174=12,'Equivalencia BH-BMPT'!$D$13,IF(J174=13,'Equivalencia BH-BMPT'!$D$14,IF(J174=14,'Equivalencia BH-BMPT'!$D$15,IF(J174=15,'Equivalencia BH-BMPT'!$D$16,IF(J174=16,'Equivalencia BH-BMPT'!$D$17,IF(J174=17,'Equivalencia BH-BMPT'!$D$18,IF(J174=18,'Equivalencia BH-BMPT'!$D$19,IF(J174=19,'Equivalencia BH-BMPT'!$D$20,IF(J174=20,'Equivalencia BH-BMPT'!$D$21,IF(J174=21,'Equivalencia BH-BMPT'!$D$22,IF(J174=22,'Equivalencia BH-BMPT'!$D$23,IF(J174=23,'Equivalencia BH-BMPT'!#REF!,IF(J174=24,'Equivalencia BH-BMPT'!$D$25,IF(J174=25,'Equivalencia BH-BMPT'!$D$26,IF(J174=26,'Equivalencia BH-BMPT'!$D$27,IF(J174=27,'Equivalencia BH-BMPT'!$D$28,IF(J174=28,'Equivalencia BH-BMPT'!$D$29,IF(J174=29,'Equivalencia BH-BMPT'!$D$30,IF(J174=30,'Equivalencia BH-BMPT'!$D$31,IF(J174=31,'Equivalencia BH-BMPT'!$D$32,IF(J174=32,'Equivalencia BH-BMPT'!$D$33,IF(J174=33,'Equivalencia BH-BMPT'!$D$34,IF(J174=34,'Equivalencia BH-BMPT'!$D$35,IF(J174=35,'Equivalencia BH-BMPT'!$D$36,IF(J174=36,'Equivalencia BH-BMPT'!$D$37,IF(J174=37,'Equivalencia BH-BMPT'!$D$38,IF(J174=38,'Equivalencia BH-BMPT'!#REF!,IF(J174=39,'Equivalencia BH-BMPT'!$D$40,IF(J174=40,'Equivalencia BH-BMPT'!$D$41,IF(J174=41,'Equivalencia BH-BMPT'!$D$42,IF(J174=42,'Equivalencia BH-BMPT'!$D$43,IF(J174=43,'Equivalencia BH-BMPT'!$D$44,IF(J174=44,'Equivalencia BH-BMPT'!$D$45,IF(J174=45,'Equivalencia BH-BMPT'!$D$46,"No ha seleccionado un número de programa")))))))))))))))))))))))))))))))))))))))))))))</f>
        <v>Gobernanza e influencia local, regional e internacional</v>
      </c>
      <c r="L174" s="79" t="s">
        <v>642</v>
      </c>
      <c r="M174" s="113">
        <v>900395516</v>
      </c>
      <c r="N174" s="97" t="s">
        <v>778</v>
      </c>
      <c r="O174" s="110">
        <v>130000000</v>
      </c>
      <c r="P174" s="66"/>
      <c r="Q174" s="67"/>
      <c r="R174" s="110"/>
      <c r="S174" s="100">
        <v>0</v>
      </c>
      <c r="T174" s="100">
        <f t="shared" ref="T174:T202" si="12">+O174+Q174+S174</f>
        <v>130000000</v>
      </c>
      <c r="U174" s="100">
        <v>0</v>
      </c>
      <c r="V174" s="105">
        <v>43454</v>
      </c>
      <c r="W174" s="105"/>
      <c r="X174" s="105"/>
      <c r="Y174" s="86">
        <v>150</v>
      </c>
      <c r="Z174" s="86">
        <v>0</v>
      </c>
      <c r="AA174" s="68"/>
      <c r="AB174" s="62"/>
      <c r="AC174" s="62" t="s">
        <v>791</v>
      </c>
      <c r="AD174" s="62"/>
      <c r="AE174" s="62"/>
      <c r="AF174" s="69">
        <f t="shared" si="10"/>
        <v>0</v>
      </c>
      <c r="AG174" s="27"/>
      <c r="AH174" s="27" t="b">
        <f t="shared" si="11"/>
        <v>0</v>
      </c>
    </row>
    <row r="175" spans="1:34" ht="44.25" customHeight="1" x14ac:dyDescent="0.25">
      <c r="A175" s="86">
        <v>162</v>
      </c>
      <c r="B175" s="86">
        <v>2018</v>
      </c>
      <c r="C175" s="87" t="s">
        <v>415</v>
      </c>
      <c r="D175" s="74">
        <v>5</v>
      </c>
      <c r="E175" s="87" t="str">
        <f>IF(D175=1,'Tipo '!$B$2,IF(D175=2,'Tipo '!$B$3,IF(D175=3,'Tipo '!$B$4,IF(D175=4,'Tipo '!$B$5,IF(D175=5,'Tipo '!$B$6,IF(D175=6,'Tipo '!$B$7,IF(D175=7,'Tipo '!$B$8,IF(D175=8,'Tipo '!$B$9,IF(D175=9,'Tipo '!$B$10,IF(D175=10,'Tipo '!$B$11,IF(D175=11,'Tipo '!$B$12,IF(D175=12,'Tipo '!$B$13,IF(D175=13,'Tipo '!$B$14,IF(D175=14,'Tipo '!$B$15,IF(D175=15,'Tipo '!$B$16,IF(D175=16,'Tipo '!$B$17,IF(D175=17,'Tipo '!$B$18,IF(D175=18,'Tipo '!$B$19,IF(D175=19,'Tipo '!$B$20,IF(D175=20,'Tipo '!$B$21,"No ha seleccionado un tipo de contrato válido"))))))))))))))))))))</f>
        <v>CONTRATOS DE PRESTACIÓN DE SERVICIOS PROFESIONALES Y DE APOYO A LA GESTIÓN</v>
      </c>
      <c r="F175" s="112" t="s">
        <v>107</v>
      </c>
      <c r="G175" s="63" t="s">
        <v>116</v>
      </c>
      <c r="H175" s="64" t="s">
        <v>578</v>
      </c>
      <c r="I175" s="83" t="s">
        <v>163</v>
      </c>
      <c r="J175" s="84">
        <v>45</v>
      </c>
      <c r="K175" s="65" t="str">
        <f>IF(J175=1,'Equivalencia BH-BMPT'!$D$2,IF(J175=2,'Equivalencia BH-BMPT'!$D$3,IF(J175=3,'Equivalencia BH-BMPT'!$D$4,IF(J175=4,'Equivalencia BH-BMPT'!$D$5,IF(J175=5,'Equivalencia BH-BMPT'!$D$6,IF(J175=6,'Equivalencia BH-BMPT'!$D$7,IF(J175=7,'Equivalencia BH-BMPT'!$D$8,IF(J175=8,'Equivalencia BH-BMPT'!$D$9,IF(J175=9,'Equivalencia BH-BMPT'!$D$10,IF(J175=10,'Equivalencia BH-BMPT'!$D$11,IF(J175=11,'Equivalencia BH-BMPT'!$D$12,IF(J175=12,'Equivalencia BH-BMPT'!$D$13,IF(J175=13,'Equivalencia BH-BMPT'!$D$14,IF(J175=14,'Equivalencia BH-BMPT'!$D$15,IF(J175=15,'Equivalencia BH-BMPT'!$D$16,IF(J175=16,'Equivalencia BH-BMPT'!$D$17,IF(J175=17,'Equivalencia BH-BMPT'!$D$18,IF(J175=18,'Equivalencia BH-BMPT'!$D$19,IF(J175=19,'Equivalencia BH-BMPT'!$D$20,IF(J175=20,'Equivalencia BH-BMPT'!$D$21,IF(J175=21,'Equivalencia BH-BMPT'!$D$22,IF(J175=22,'Equivalencia BH-BMPT'!$D$23,IF(J175=23,'Equivalencia BH-BMPT'!#REF!,IF(J175=24,'Equivalencia BH-BMPT'!$D$25,IF(J175=25,'Equivalencia BH-BMPT'!$D$26,IF(J175=26,'Equivalencia BH-BMPT'!$D$27,IF(J175=27,'Equivalencia BH-BMPT'!$D$28,IF(J175=28,'Equivalencia BH-BMPT'!$D$29,IF(J175=29,'Equivalencia BH-BMPT'!$D$30,IF(J175=30,'Equivalencia BH-BMPT'!$D$31,IF(J175=31,'Equivalencia BH-BMPT'!$D$32,IF(J175=32,'Equivalencia BH-BMPT'!$D$33,IF(J175=33,'Equivalencia BH-BMPT'!$D$34,IF(J175=34,'Equivalencia BH-BMPT'!$D$35,IF(J175=35,'Equivalencia BH-BMPT'!$D$36,IF(J175=36,'Equivalencia BH-BMPT'!$D$37,IF(J175=37,'Equivalencia BH-BMPT'!$D$38,IF(J175=38,'Equivalencia BH-BMPT'!#REF!,IF(J175=39,'Equivalencia BH-BMPT'!$D$40,IF(J175=40,'Equivalencia BH-BMPT'!$D$41,IF(J175=41,'Equivalencia BH-BMPT'!$D$42,IF(J175=42,'Equivalencia BH-BMPT'!$D$43,IF(J175=43,'Equivalencia BH-BMPT'!$D$44,IF(J175=44,'Equivalencia BH-BMPT'!$D$45,IF(J175=45,'Equivalencia BH-BMPT'!$D$46,"No ha seleccionado un número de programa")))))))))))))))))))))))))))))))))))))))))))))</f>
        <v>Gobernanza e influencia local, regional e internacional</v>
      </c>
      <c r="L175" s="79" t="s">
        <v>642</v>
      </c>
      <c r="M175" s="113">
        <v>93410540</v>
      </c>
      <c r="N175" s="97" t="s">
        <v>779</v>
      </c>
      <c r="O175" s="110">
        <v>8026671</v>
      </c>
      <c r="P175" s="66"/>
      <c r="Q175" s="67"/>
      <c r="R175" s="110"/>
      <c r="S175" s="100">
        <v>0</v>
      </c>
      <c r="T175" s="100">
        <f t="shared" si="12"/>
        <v>8026671</v>
      </c>
      <c r="U175" s="100">
        <v>0</v>
      </c>
      <c r="V175" s="105">
        <v>43453</v>
      </c>
      <c r="W175" s="105">
        <v>43454</v>
      </c>
      <c r="X175" s="105">
        <v>43497</v>
      </c>
      <c r="Y175" s="86">
        <v>43</v>
      </c>
      <c r="Z175" s="86">
        <v>0</v>
      </c>
      <c r="AA175" s="68"/>
      <c r="AB175" s="62"/>
      <c r="AC175" s="62" t="s">
        <v>791</v>
      </c>
      <c r="AD175" s="62"/>
      <c r="AE175" s="62"/>
      <c r="AF175" s="69">
        <f t="shared" si="10"/>
        <v>0</v>
      </c>
      <c r="AG175" s="27"/>
      <c r="AH175" s="27" t="b">
        <f t="shared" si="11"/>
        <v>0</v>
      </c>
    </row>
    <row r="176" spans="1:34" ht="44.25" customHeight="1" x14ac:dyDescent="0.25">
      <c r="A176" s="86">
        <v>163</v>
      </c>
      <c r="B176" s="86">
        <v>2018</v>
      </c>
      <c r="C176" s="87" t="s">
        <v>416</v>
      </c>
      <c r="D176" s="74">
        <v>7</v>
      </c>
      <c r="E176" s="87" t="str">
        <f>IF(D176=1,'Tipo '!$B$2,IF(D176=2,'Tipo '!$B$3,IF(D176=3,'Tipo '!$B$4,IF(D176=4,'Tipo '!$B$5,IF(D176=5,'Tipo '!$B$6,IF(D176=6,'Tipo '!$B$7,IF(D176=7,'Tipo '!$B$8,IF(D176=8,'Tipo '!$B$9,IF(D176=9,'Tipo '!$B$10,IF(D176=10,'Tipo '!$B$11,IF(D176=11,'Tipo '!$B$12,IF(D176=12,'Tipo '!$B$13,IF(D176=13,'Tipo '!$B$14,IF(D176=14,'Tipo '!$B$15,IF(D176=15,'Tipo '!$B$16,IF(D176=16,'Tipo '!$B$17,IF(D176=17,'Tipo '!$B$18,IF(D176=18,'Tipo '!$B$19,IF(D176=19,'Tipo '!$B$20,IF(D176=20,'Tipo '!$B$21,"No ha seleccionado un tipo de contrato válido"))))))))))))))))))))</f>
        <v>COMPRAVENTA DE BIENES INMUEBLES</v>
      </c>
      <c r="F176" s="112" t="s">
        <v>105</v>
      </c>
      <c r="G176" s="63" t="s">
        <v>121</v>
      </c>
      <c r="H176" s="64" t="s">
        <v>579</v>
      </c>
      <c r="I176" s="83" t="s">
        <v>163</v>
      </c>
      <c r="J176" s="84">
        <v>2</v>
      </c>
      <c r="K176" s="65" t="str">
        <f>IF(J176=1,'Equivalencia BH-BMPT'!$D$2,IF(J176=2,'Equivalencia BH-BMPT'!$D$3,IF(J176=3,'Equivalencia BH-BMPT'!$D$4,IF(J176=4,'Equivalencia BH-BMPT'!$D$5,IF(J176=5,'Equivalencia BH-BMPT'!$D$6,IF(J176=6,'Equivalencia BH-BMPT'!$D$7,IF(J176=7,'Equivalencia BH-BMPT'!$D$8,IF(J176=8,'Equivalencia BH-BMPT'!$D$9,IF(J176=9,'Equivalencia BH-BMPT'!$D$10,IF(J176=10,'Equivalencia BH-BMPT'!$D$11,IF(J176=11,'Equivalencia BH-BMPT'!$D$12,IF(J176=12,'Equivalencia BH-BMPT'!$D$13,IF(J176=13,'Equivalencia BH-BMPT'!$D$14,IF(J176=14,'Equivalencia BH-BMPT'!$D$15,IF(J176=15,'Equivalencia BH-BMPT'!$D$16,IF(J176=16,'Equivalencia BH-BMPT'!$D$17,IF(J176=17,'Equivalencia BH-BMPT'!$D$18,IF(J176=18,'Equivalencia BH-BMPT'!$D$19,IF(J176=19,'Equivalencia BH-BMPT'!$D$20,IF(J176=20,'Equivalencia BH-BMPT'!$D$21,IF(J176=21,'Equivalencia BH-BMPT'!$D$22,IF(J176=22,'Equivalencia BH-BMPT'!$D$23,IF(J176=23,'Equivalencia BH-BMPT'!#REF!,IF(J176=24,'Equivalencia BH-BMPT'!$D$25,IF(J176=25,'Equivalencia BH-BMPT'!$D$26,IF(J176=26,'Equivalencia BH-BMPT'!$D$27,IF(J176=27,'Equivalencia BH-BMPT'!$D$28,IF(J176=28,'Equivalencia BH-BMPT'!$D$29,IF(J176=29,'Equivalencia BH-BMPT'!$D$30,IF(J176=30,'Equivalencia BH-BMPT'!$D$31,IF(J176=31,'Equivalencia BH-BMPT'!$D$32,IF(J176=32,'Equivalencia BH-BMPT'!$D$33,IF(J176=33,'Equivalencia BH-BMPT'!$D$34,IF(J176=34,'Equivalencia BH-BMPT'!$D$35,IF(J176=35,'Equivalencia BH-BMPT'!$D$36,IF(J176=36,'Equivalencia BH-BMPT'!$D$37,IF(J176=37,'Equivalencia BH-BMPT'!$D$38,IF(J176=38,'Equivalencia BH-BMPT'!#REF!,IF(J176=39,'Equivalencia BH-BMPT'!$D$40,IF(J176=40,'Equivalencia BH-BMPT'!$D$41,IF(J176=41,'Equivalencia BH-BMPT'!$D$42,IF(J176=42,'Equivalencia BH-BMPT'!$D$43,IF(J176=43,'Equivalencia BH-BMPT'!$D$44,IF(J176=44,'Equivalencia BH-BMPT'!$D$45,IF(J176=45,'Equivalencia BH-BMPT'!$D$46,"No ha seleccionado un número de programa")))))))))))))))))))))))))))))))))))))))))))))</f>
        <v>Desarrollo integral desde la gestación hasta la adolescencia</v>
      </c>
      <c r="L176" s="79" t="s">
        <v>649</v>
      </c>
      <c r="M176" s="113">
        <v>20546554</v>
      </c>
      <c r="N176" s="97" t="s">
        <v>780</v>
      </c>
      <c r="O176" s="110">
        <v>186130466</v>
      </c>
      <c r="P176" s="66"/>
      <c r="Q176" s="67"/>
      <c r="R176" s="110"/>
      <c r="S176" s="100">
        <v>0</v>
      </c>
      <c r="T176" s="100">
        <f t="shared" si="12"/>
        <v>186130466</v>
      </c>
      <c r="U176" s="100">
        <v>0</v>
      </c>
      <c r="V176" s="105">
        <v>43461</v>
      </c>
      <c r="W176" s="105">
        <v>43462</v>
      </c>
      <c r="X176" s="105">
        <v>43551</v>
      </c>
      <c r="Y176" s="86">
        <v>90</v>
      </c>
      <c r="Z176" s="86">
        <v>0</v>
      </c>
      <c r="AA176" s="68"/>
      <c r="AB176" s="62"/>
      <c r="AC176" s="62" t="s">
        <v>791</v>
      </c>
      <c r="AD176" s="62"/>
      <c r="AE176" s="62"/>
      <c r="AF176" s="69">
        <f t="shared" si="10"/>
        <v>0</v>
      </c>
      <c r="AG176" s="27"/>
      <c r="AH176" s="27" t="b">
        <f t="shared" si="11"/>
        <v>0</v>
      </c>
    </row>
    <row r="177" spans="1:34" ht="44.25" customHeight="1" x14ac:dyDescent="0.25">
      <c r="A177" s="86">
        <v>164</v>
      </c>
      <c r="B177" s="86">
        <v>2018</v>
      </c>
      <c r="C177" s="87" t="s">
        <v>417</v>
      </c>
      <c r="D177" s="74">
        <v>5</v>
      </c>
      <c r="E177" s="87" t="str">
        <f>IF(D177=1,'Tipo '!$B$2,IF(D177=2,'Tipo '!$B$3,IF(D177=3,'Tipo '!$B$4,IF(D177=4,'Tipo '!$B$5,IF(D177=5,'Tipo '!$B$6,IF(D177=6,'Tipo '!$B$7,IF(D177=7,'Tipo '!$B$8,IF(D177=8,'Tipo '!$B$9,IF(D177=9,'Tipo '!$B$10,IF(D177=10,'Tipo '!$B$11,IF(D177=11,'Tipo '!$B$12,IF(D177=12,'Tipo '!$B$13,IF(D177=13,'Tipo '!$B$14,IF(D177=14,'Tipo '!$B$15,IF(D177=15,'Tipo '!$B$16,IF(D177=16,'Tipo '!$B$17,IF(D177=17,'Tipo '!$B$18,IF(D177=18,'Tipo '!$B$19,IF(D177=19,'Tipo '!$B$20,IF(D177=20,'Tipo '!$B$21,"No ha seleccionado un tipo de contrato válido"))))))))))))))))))))</f>
        <v>CONTRATOS DE PRESTACIÓN DE SERVICIOS PROFESIONALES Y DE APOYO A LA GESTIÓN</v>
      </c>
      <c r="F177" s="112" t="s">
        <v>107</v>
      </c>
      <c r="G177" s="63" t="s">
        <v>116</v>
      </c>
      <c r="H177" s="64" t="s">
        <v>580</v>
      </c>
      <c r="I177" s="83" t="s">
        <v>163</v>
      </c>
      <c r="J177" s="84">
        <v>45</v>
      </c>
      <c r="K177" s="65" t="str">
        <f>IF(J177=1,'Equivalencia BH-BMPT'!$D$2,IF(J177=2,'Equivalencia BH-BMPT'!$D$3,IF(J177=3,'Equivalencia BH-BMPT'!$D$4,IF(J177=4,'Equivalencia BH-BMPT'!$D$5,IF(J177=5,'Equivalencia BH-BMPT'!$D$6,IF(J177=6,'Equivalencia BH-BMPT'!$D$7,IF(J177=7,'Equivalencia BH-BMPT'!$D$8,IF(J177=8,'Equivalencia BH-BMPT'!$D$9,IF(J177=9,'Equivalencia BH-BMPT'!$D$10,IF(J177=10,'Equivalencia BH-BMPT'!$D$11,IF(J177=11,'Equivalencia BH-BMPT'!$D$12,IF(J177=12,'Equivalencia BH-BMPT'!$D$13,IF(J177=13,'Equivalencia BH-BMPT'!$D$14,IF(J177=14,'Equivalencia BH-BMPT'!$D$15,IF(J177=15,'Equivalencia BH-BMPT'!$D$16,IF(J177=16,'Equivalencia BH-BMPT'!$D$17,IF(J177=17,'Equivalencia BH-BMPT'!$D$18,IF(J177=18,'Equivalencia BH-BMPT'!$D$19,IF(J177=19,'Equivalencia BH-BMPT'!$D$20,IF(J177=20,'Equivalencia BH-BMPT'!$D$21,IF(J177=21,'Equivalencia BH-BMPT'!$D$22,IF(J177=22,'Equivalencia BH-BMPT'!$D$23,IF(J177=23,'Equivalencia BH-BMPT'!#REF!,IF(J177=24,'Equivalencia BH-BMPT'!$D$25,IF(J177=25,'Equivalencia BH-BMPT'!$D$26,IF(J177=26,'Equivalencia BH-BMPT'!$D$27,IF(J177=27,'Equivalencia BH-BMPT'!$D$28,IF(J177=28,'Equivalencia BH-BMPT'!$D$29,IF(J177=29,'Equivalencia BH-BMPT'!$D$30,IF(J177=30,'Equivalencia BH-BMPT'!$D$31,IF(J177=31,'Equivalencia BH-BMPT'!$D$32,IF(J177=32,'Equivalencia BH-BMPT'!$D$33,IF(J177=33,'Equivalencia BH-BMPT'!$D$34,IF(J177=34,'Equivalencia BH-BMPT'!$D$35,IF(J177=35,'Equivalencia BH-BMPT'!$D$36,IF(J177=36,'Equivalencia BH-BMPT'!$D$37,IF(J177=37,'Equivalencia BH-BMPT'!$D$38,IF(J177=38,'Equivalencia BH-BMPT'!#REF!,IF(J177=39,'Equivalencia BH-BMPT'!$D$40,IF(J177=40,'Equivalencia BH-BMPT'!$D$41,IF(J177=41,'Equivalencia BH-BMPT'!$D$42,IF(J177=42,'Equivalencia BH-BMPT'!$D$43,IF(J177=43,'Equivalencia BH-BMPT'!$D$44,IF(J177=44,'Equivalencia BH-BMPT'!$D$45,IF(J177=45,'Equivalencia BH-BMPT'!$D$46,"No ha seleccionado un número de programa")))))))))))))))))))))))))))))))))))))))))))))</f>
        <v>Gobernanza e influencia local, regional e internacional</v>
      </c>
      <c r="L177" s="79" t="s">
        <v>642</v>
      </c>
      <c r="M177" s="113">
        <v>79472899</v>
      </c>
      <c r="N177" s="97" t="s">
        <v>632</v>
      </c>
      <c r="O177" s="110">
        <v>8160000</v>
      </c>
      <c r="P177" s="66"/>
      <c r="Q177" s="67"/>
      <c r="R177" s="110"/>
      <c r="S177" s="100">
        <v>0</v>
      </c>
      <c r="T177" s="100">
        <f t="shared" si="12"/>
        <v>8160000</v>
      </c>
      <c r="U177" s="100">
        <v>0</v>
      </c>
      <c r="V177" s="105">
        <v>43454</v>
      </c>
      <c r="W177" s="105">
        <v>43455</v>
      </c>
      <c r="X177" s="105">
        <v>43502</v>
      </c>
      <c r="Y177" s="86">
        <v>48</v>
      </c>
      <c r="Z177" s="86">
        <v>0</v>
      </c>
      <c r="AA177" s="68"/>
      <c r="AB177" s="62"/>
      <c r="AC177" s="62" t="s">
        <v>791</v>
      </c>
      <c r="AD177" s="62"/>
      <c r="AE177" s="62"/>
      <c r="AF177" s="69">
        <f t="shared" si="10"/>
        <v>0</v>
      </c>
      <c r="AG177" s="27"/>
      <c r="AH177" s="27" t="b">
        <f t="shared" si="11"/>
        <v>0</v>
      </c>
    </row>
    <row r="178" spans="1:34" ht="44.25" customHeight="1" x14ac:dyDescent="0.25">
      <c r="A178" s="86">
        <v>165</v>
      </c>
      <c r="B178" s="86">
        <v>2018</v>
      </c>
      <c r="C178" s="87" t="s">
        <v>417</v>
      </c>
      <c r="D178" s="74">
        <v>5</v>
      </c>
      <c r="E178" s="87" t="str">
        <f>IF(D178=1,'Tipo '!$B$2,IF(D178=2,'Tipo '!$B$3,IF(D178=3,'Tipo '!$B$4,IF(D178=4,'Tipo '!$B$5,IF(D178=5,'Tipo '!$B$6,IF(D178=6,'Tipo '!$B$7,IF(D178=7,'Tipo '!$B$8,IF(D178=8,'Tipo '!$B$9,IF(D178=9,'Tipo '!$B$10,IF(D178=10,'Tipo '!$B$11,IF(D178=11,'Tipo '!$B$12,IF(D178=12,'Tipo '!$B$13,IF(D178=13,'Tipo '!$B$14,IF(D178=14,'Tipo '!$B$15,IF(D178=15,'Tipo '!$B$16,IF(D178=16,'Tipo '!$B$17,IF(D178=17,'Tipo '!$B$18,IF(D178=18,'Tipo '!$B$19,IF(D178=19,'Tipo '!$B$20,IF(D178=20,'Tipo '!$B$21,"No ha seleccionado un tipo de contrato válido"))))))))))))))))))))</f>
        <v>CONTRATOS DE PRESTACIÓN DE SERVICIOS PROFESIONALES Y DE APOYO A LA GESTIÓN</v>
      </c>
      <c r="F178" s="112" t="s">
        <v>107</v>
      </c>
      <c r="G178" s="63" t="s">
        <v>116</v>
      </c>
      <c r="H178" s="64" t="s">
        <v>580</v>
      </c>
      <c r="I178" s="83" t="s">
        <v>163</v>
      </c>
      <c r="J178" s="84">
        <v>45</v>
      </c>
      <c r="K178" s="65" t="str">
        <f>IF(J178=1,'Equivalencia BH-BMPT'!$D$2,IF(J178=2,'Equivalencia BH-BMPT'!$D$3,IF(J178=3,'Equivalencia BH-BMPT'!$D$4,IF(J178=4,'Equivalencia BH-BMPT'!$D$5,IF(J178=5,'Equivalencia BH-BMPT'!$D$6,IF(J178=6,'Equivalencia BH-BMPT'!$D$7,IF(J178=7,'Equivalencia BH-BMPT'!$D$8,IF(J178=8,'Equivalencia BH-BMPT'!$D$9,IF(J178=9,'Equivalencia BH-BMPT'!$D$10,IF(J178=10,'Equivalencia BH-BMPT'!$D$11,IF(J178=11,'Equivalencia BH-BMPT'!$D$12,IF(J178=12,'Equivalencia BH-BMPT'!$D$13,IF(J178=13,'Equivalencia BH-BMPT'!$D$14,IF(J178=14,'Equivalencia BH-BMPT'!$D$15,IF(J178=15,'Equivalencia BH-BMPT'!$D$16,IF(J178=16,'Equivalencia BH-BMPT'!$D$17,IF(J178=17,'Equivalencia BH-BMPT'!$D$18,IF(J178=18,'Equivalencia BH-BMPT'!$D$19,IF(J178=19,'Equivalencia BH-BMPT'!$D$20,IF(J178=20,'Equivalencia BH-BMPT'!$D$21,IF(J178=21,'Equivalencia BH-BMPT'!$D$22,IF(J178=22,'Equivalencia BH-BMPT'!$D$23,IF(J178=23,'Equivalencia BH-BMPT'!#REF!,IF(J178=24,'Equivalencia BH-BMPT'!$D$25,IF(J178=25,'Equivalencia BH-BMPT'!$D$26,IF(J178=26,'Equivalencia BH-BMPT'!$D$27,IF(J178=27,'Equivalencia BH-BMPT'!$D$28,IF(J178=28,'Equivalencia BH-BMPT'!$D$29,IF(J178=29,'Equivalencia BH-BMPT'!$D$30,IF(J178=30,'Equivalencia BH-BMPT'!$D$31,IF(J178=31,'Equivalencia BH-BMPT'!$D$32,IF(J178=32,'Equivalencia BH-BMPT'!$D$33,IF(J178=33,'Equivalencia BH-BMPT'!$D$34,IF(J178=34,'Equivalencia BH-BMPT'!$D$35,IF(J178=35,'Equivalencia BH-BMPT'!$D$36,IF(J178=36,'Equivalencia BH-BMPT'!$D$37,IF(J178=37,'Equivalencia BH-BMPT'!$D$38,IF(J178=38,'Equivalencia BH-BMPT'!#REF!,IF(J178=39,'Equivalencia BH-BMPT'!$D$40,IF(J178=40,'Equivalencia BH-BMPT'!$D$41,IF(J178=41,'Equivalencia BH-BMPT'!$D$42,IF(J178=42,'Equivalencia BH-BMPT'!$D$43,IF(J178=43,'Equivalencia BH-BMPT'!$D$44,IF(J178=44,'Equivalencia BH-BMPT'!$D$45,IF(J178=45,'Equivalencia BH-BMPT'!$D$46,"No ha seleccionado un número de programa")))))))))))))))))))))))))))))))))))))))))))))</f>
        <v>Gobernanza e influencia local, regional e internacional</v>
      </c>
      <c r="L178" s="79" t="s">
        <v>642</v>
      </c>
      <c r="M178" s="113">
        <v>1026290744</v>
      </c>
      <c r="N178" s="97" t="s">
        <v>633</v>
      </c>
      <c r="O178" s="110">
        <v>8160000</v>
      </c>
      <c r="P178" s="66"/>
      <c r="Q178" s="67"/>
      <c r="R178" s="110"/>
      <c r="S178" s="100">
        <v>0</v>
      </c>
      <c r="T178" s="100">
        <f t="shared" si="12"/>
        <v>8160000</v>
      </c>
      <c r="U178" s="100">
        <v>0</v>
      </c>
      <c r="V178" s="105">
        <v>43454</v>
      </c>
      <c r="W178" s="105">
        <v>43455</v>
      </c>
      <c r="X178" s="105">
        <v>43502</v>
      </c>
      <c r="Y178" s="86">
        <v>48</v>
      </c>
      <c r="Z178" s="86">
        <v>0</v>
      </c>
      <c r="AA178" s="68"/>
      <c r="AB178" s="62"/>
      <c r="AC178" s="62" t="s">
        <v>791</v>
      </c>
      <c r="AD178" s="62"/>
      <c r="AE178" s="62"/>
      <c r="AF178" s="69">
        <f t="shared" si="10"/>
        <v>0</v>
      </c>
      <c r="AG178" s="27"/>
      <c r="AH178" s="27" t="b">
        <f t="shared" si="11"/>
        <v>0</v>
      </c>
    </row>
    <row r="179" spans="1:34" ht="44.25" customHeight="1" x14ac:dyDescent="0.25">
      <c r="A179" s="86">
        <v>166</v>
      </c>
      <c r="B179" s="86">
        <v>2018</v>
      </c>
      <c r="C179" s="87" t="s">
        <v>418</v>
      </c>
      <c r="D179" s="74">
        <v>16</v>
      </c>
      <c r="E179" s="87" t="str">
        <f>IF(D179=1,'Tipo '!$B$2,IF(D179=2,'Tipo '!$B$3,IF(D179=3,'Tipo '!$B$4,IF(D179=4,'Tipo '!$B$5,IF(D179=5,'Tipo '!$B$6,IF(D179=6,'Tipo '!$B$7,IF(D179=7,'Tipo '!$B$8,IF(D179=8,'Tipo '!$B$9,IF(D179=9,'Tipo '!$B$10,IF(D179=10,'Tipo '!$B$11,IF(D179=11,'Tipo '!$B$12,IF(D179=12,'Tipo '!$B$13,IF(D179=13,'Tipo '!$B$14,IF(D179=14,'Tipo '!$B$15,IF(D179=15,'Tipo '!$B$16,IF(D179=16,'Tipo '!$B$17,IF(D179=17,'Tipo '!$B$18,IF(D179=18,'Tipo '!$B$19,IF(D179=19,'Tipo '!$B$20,IF(D179=20,'Tipo '!$B$21,"No ha seleccionado un tipo de contrato válido"))))))))))))))))))))</f>
        <v>CONTRATOS INTERADMINISTRATIVOS</v>
      </c>
      <c r="F179" s="112" t="s">
        <v>107</v>
      </c>
      <c r="G179" s="63" t="s">
        <v>116</v>
      </c>
      <c r="H179" s="64" t="s">
        <v>581</v>
      </c>
      <c r="I179" s="83" t="s">
        <v>163</v>
      </c>
      <c r="J179" s="84">
        <v>38</v>
      </c>
      <c r="K179" s="65" t="e">
        <f>IF(J179=1,'Equivalencia BH-BMPT'!$D$2,IF(J179=2,'Equivalencia BH-BMPT'!$D$3,IF(J179=3,'Equivalencia BH-BMPT'!$D$4,IF(J179=4,'Equivalencia BH-BMPT'!$D$5,IF(J179=5,'Equivalencia BH-BMPT'!$D$6,IF(J179=6,'Equivalencia BH-BMPT'!$D$7,IF(J179=7,'Equivalencia BH-BMPT'!$D$8,IF(J179=8,'Equivalencia BH-BMPT'!$D$9,IF(J179=9,'Equivalencia BH-BMPT'!$D$10,IF(J179=10,'Equivalencia BH-BMPT'!$D$11,IF(J179=11,'Equivalencia BH-BMPT'!$D$12,IF(J179=12,'Equivalencia BH-BMPT'!$D$13,IF(J179=13,'Equivalencia BH-BMPT'!$D$14,IF(J179=14,'Equivalencia BH-BMPT'!$D$15,IF(J179=15,'Equivalencia BH-BMPT'!$D$16,IF(J179=16,'Equivalencia BH-BMPT'!$D$17,IF(J179=17,'Equivalencia BH-BMPT'!$D$18,IF(J179=18,'Equivalencia BH-BMPT'!$D$19,IF(J179=19,'Equivalencia BH-BMPT'!$D$20,IF(J179=20,'Equivalencia BH-BMPT'!$D$21,IF(J179=21,'Equivalencia BH-BMPT'!$D$22,IF(J179=22,'Equivalencia BH-BMPT'!$D$23,IF(J179=23,'Equivalencia BH-BMPT'!#REF!,IF(J179=24,'Equivalencia BH-BMPT'!$D$25,IF(J179=25,'Equivalencia BH-BMPT'!$D$26,IF(J179=26,'Equivalencia BH-BMPT'!$D$27,IF(J179=27,'Equivalencia BH-BMPT'!$D$28,IF(J179=28,'Equivalencia BH-BMPT'!$D$29,IF(J179=29,'Equivalencia BH-BMPT'!$D$30,IF(J179=30,'Equivalencia BH-BMPT'!$D$31,IF(J179=31,'Equivalencia BH-BMPT'!$D$32,IF(J179=32,'Equivalencia BH-BMPT'!$D$33,IF(J179=33,'Equivalencia BH-BMPT'!$D$34,IF(J179=34,'Equivalencia BH-BMPT'!$D$35,IF(J179=35,'Equivalencia BH-BMPT'!$D$36,IF(J179=36,'Equivalencia BH-BMPT'!$D$37,IF(J179=37,'Equivalencia BH-BMPT'!$D$38,IF(J179=38,'Equivalencia BH-BMPT'!#REF!,IF(J179=39,'Equivalencia BH-BMPT'!$D$40,IF(J179=40,'Equivalencia BH-BMPT'!$D$41,IF(J179=41,'Equivalencia BH-BMPT'!$D$42,IF(J179=42,'Equivalencia BH-BMPT'!$D$43,IF(J179=43,'Equivalencia BH-BMPT'!$D$44,IF(J179=44,'Equivalencia BH-BMPT'!$D$45,IF(J179=45,'Equivalencia BH-BMPT'!$D$46,"No ha seleccionado un número de programa")))))))))))))))))))))))))))))))))))))))))))))</f>
        <v>#REF!</v>
      </c>
      <c r="L179" s="79" t="s">
        <v>654</v>
      </c>
      <c r="M179" s="113">
        <v>830128286</v>
      </c>
      <c r="N179" s="97" t="s">
        <v>781</v>
      </c>
      <c r="O179" s="110">
        <v>473720656</v>
      </c>
      <c r="P179" s="66"/>
      <c r="Q179" s="67"/>
      <c r="R179" s="110"/>
      <c r="S179" s="100">
        <v>0</v>
      </c>
      <c r="T179" s="100">
        <f t="shared" si="12"/>
        <v>473720656</v>
      </c>
      <c r="U179" s="100">
        <v>0</v>
      </c>
      <c r="V179" s="105">
        <v>43450</v>
      </c>
      <c r="W179" s="105"/>
      <c r="X179" s="105"/>
      <c r="Y179" s="86">
        <v>270</v>
      </c>
      <c r="Z179" s="86">
        <v>0</v>
      </c>
      <c r="AA179" s="68"/>
      <c r="AB179" s="62"/>
      <c r="AC179" s="62" t="s">
        <v>791</v>
      </c>
      <c r="AD179" s="62"/>
      <c r="AE179" s="62"/>
      <c r="AF179" s="69">
        <f t="shared" si="10"/>
        <v>0</v>
      </c>
      <c r="AG179" s="27"/>
      <c r="AH179" s="27" t="b">
        <f t="shared" si="11"/>
        <v>0</v>
      </c>
    </row>
    <row r="180" spans="1:34" ht="44.25" customHeight="1" x14ac:dyDescent="0.25">
      <c r="A180" s="86">
        <v>167</v>
      </c>
      <c r="B180" s="86">
        <v>2018</v>
      </c>
      <c r="C180" s="87" t="s">
        <v>419</v>
      </c>
      <c r="D180" s="74">
        <v>1</v>
      </c>
      <c r="E180" s="87" t="str">
        <f>IF(D180=1,'Tipo '!$B$2,IF(D180=2,'Tipo '!$B$3,IF(D180=3,'Tipo '!$B$4,IF(D180=4,'Tipo '!$B$5,IF(D180=5,'Tipo '!$B$6,IF(D180=6,'Tipo '!$B$7,IF(D180=7,'Tipo '!$B$8,IF(D180=8,'Tipo '!$B$9,IF(D180=9,'Tipo '!$B$10,IF(D180=10,'Tipo '!$B$11,IF(D180=11,'Tipo '!$B$12,IF(D180=12,'Tipo '!$B$13,IF(D180=13,'Tipo '!$B$14,IF(D180=14,'Tipo '!$B$15,IF(D180=15,'Tipo '!$B$16,IF(D180=16,'Tipo '!$B$17,IF(D180=17,'Tipo '!$B$18,IF(D180=18,'Tipo '!$B$19,IF(D180=19,'Tipo '!$B$20,IF(D180=20,'Tipo '!$B$21,"No ha seleccionado un tipo de contrato válido"))))))))))))))))))))</f>
        <v>OBRA PÚBLICA</v>
      </c>
      <c r="F180" s="112" t="s">
        <v>108</v>
      </c>
      <c r="G180" s="63" t="s">
        <v>125</v>
      </c>
      <c r="H180" s="64" t="s">
        <v>582</v>
      </c>
      <c r="I180" s="83" t="s">
        <v>163</v>
      </c>
      <c r="J180" s="84">
        <v>17</v>
      </c>
      <c r="K180" s="65" t="str">
        <f>IF(J180=1,'Equivalencia BH-BMPT'!$D$2,IF(J180=2,'Equivalencia BH-BMPT'!$D$3,IF(J180=3,'Equivalencia BH-BMPT'!$D$4,IF(J180=4,'Equivalencia BH-BMPT'!$D$5,IF(J180=5,'Equivalencia BH-BMPT'!$D$6,IF(J180=6,'Equivalencia BH-BMPT'!$D$7,IF(J180=7,'Equivalencia BH-BMPT'!$D$8,IF(J180=8,'Equivalencia BH-BMPT'!$D$9,IF(J180=9,'Equivalencia BH-BMPT'!$D$10,IF(J180=10,'Equivalencia BH-BMPT'!$D$11,IF(J180=11,'Equivalencia BH-BMPT'!$D$12,IF(J180=12,'Equivalencia BH-BMPT'!$D$13,IF(J180=13,'Equivalencia BH-BMPT'!$D$14,IF(J180=14,'Equivalencia BH-BMPT'!$D$15,IF(J180=15,'Equivalencia BH-BMPT'!$D$16,IF(J180=16,'Equivalencia BH-BMPT'!$D$17,IF(J180=17,'Equivalencia BH-BMPT'!$D$18,IF(J180=18,'Equivalencia BH-BMPT'!$D$19,IF(J180=19,'Equivalencia BH-BMPT'!$D$20,IF(J180=20,'Equivalencia BH-BMPT'!$D$21,IF(J180=21,'Equivalencia BH-BMPT'!$D$22,IF(J180=22,'Equivalencia BH-BMPT'!$D$23,IF(J180=23,'Equivalencia BH-BMPT'!#REF!,IF(J180=24,'Equivalencia BH-BMPT'!$D$25,IF(J180=25,'Equivalencia BH-BMPT'!$D$26,IF(J180=26,'Equivalencia BH-BMPT'!$D$27,IF(J180=27,'Equivalencia BH-BMPT'!$D$28,IF(J180=28,'Equivalencia BH-BMPT'!$D$29,IF(J180=29,'Equivalencia BH-BMPT'!$D$30,IF(J180=30,'Equivalencia BH-BMPT'!$D$31,IF(J180=31,'Equivalencia BH-BMPT'!$D$32,IF(J180=32,'Equivalencia BH-BMPT'!$D$33,IF(J180=33,'Equivalencia BH-BMPT'!$D$34,IF(J180=34,'Equivalencia BH-BMPT'!$D$35,IF(J180=35,'Equivalencia BH-BMPT'!$D$36,IF(J180=36,'Equivalencia BH-BMPT'!$D$37,IF(J180=37,'Equivalencia BH-BMPT'!$D$38,IF(J180=38,'Equivalencia BH-BMPT'!#REF!,IF(J180=39,'Equivalencia BH-BMPT'!$D$40,IF(J180=40,'Equivalencia BH-BMPT'!$D$41,IF(J180=41,'Equivalencia BH-BMPT'!$D$42,IF(J180=42,'Equivalencia BH-BMPT'!$D$43,IF(J180=43,'Equivalencia BH-BMPT'!$D$44,IF(J180=44,'Equivalencia BH-BMPT'!$D$45,IF(J180=45,'Equivalencia BH-BMPT'!$D$46,"No ha seleccionado un número de programa")))))))))))))))))))))))))))))))))))))))))))))</f>
        <v>Espacio público, derecho de todos</v>
      </c>
      <c r="L180" s="79" t="s">
        <v>645</v>
      </c>
      <c r="M180" s="113">
        <v>900782420</v>
      </c>
      <c r="N180" s="97" t="s">
        <v>782</v>
      </c>
      <c r="O180" s="110">
        <v>211000000</v>
      </c>
      <c r="P180" s="66"/>
      <c r="Q180" s="67"/>
      <c r="R180" s="110"/>
      <c r="S180" s="100">
        <v>0</v>
      </c>
      <c r="T180" s="100">
        <f t="shared" si="12"/>
        <v>211000000</v>
      </c>
      <c r="U180" s="100">
        <v>0</v>
      </c>
      <c r="V180" s="105">
        <v>43461</v>
      </c>
      <c r="W180" s="105"/>
      <c r="X180" s="105"/>
      <c r="Y180" s="86">
        <v>120</v>
      </c>
      <c r="Z180" s="86">
        <v>0</v>
      </c>
      <c r="AA180" s="68"/>
      <c r="AB180" s="62"/>
      <c r="AC180" s="62" t="s">
        <v>791</v>
      </c>
      <c r="AD180" s="62"/>
      <c r="AE180" s="62"/>
      <c r="AF180" s="69">
        <f t="shared" si="10"/>
        <v>0</v>
      </c>
      <c r="AG180" s="27"/>
      <c r="AH180" s="27" t="b">
        <f t="shared" si="11"/>
        <v>0</v>
      </c>
    </row>
    <row r="181" spans="1:34" ht="44.25" customHeight="1" x14ac:dyDescent="0.25">
      <c r="A181" s="86">
        <v>168</v>
      </c>
      <c r="B181" s="86">
        <v>2018</v>
      </c>
      <c r="C181" s="87" t="s">
        <v>420</v>
      </c>
      <c r="D181" s="74">
        <v>3</v>
      </c>
      <c r="E181" s="87" t="str">
        <f>IF(D181=1,'Tipo '!$B$2,IF(D181=2,'Tipo '!$B$3,IF(D181=3,'Tipo '!$B$4,IF(D181=4,'Tipo '!$B$5,IF(D181=5,'Tipo '!$B$6,IF(D181=6,'Tipo '!$B$7,IF(D181=7,'Tipo '!$B$8,IF(D181=8,'Tipo '!$B$9,IF(D181=9,'Tipo '!$B$10,IF(D181=10,'Tipo '!$B$11,IF(D181=11,'Tipo '!$B$12,IF(D181=12,'Tipo '!$B$13,IF(D181=13,'Tipo '!$B$14,IF(D181=14,'Tipo '!$B$15,IF(D181=15,'Tipo '!$B$16,IF(D181=16,'Tipo '!$B$17,IF(D181=17,'Tipo '!$B$18,IF(D181=18,'Tipo '!$B$19,IF(D181=19,'Tipo '!$B$20,IF(D181=20,'Tipo '!$B$21,"No ha seleccionado un tipo de contrato válido"))))))))))))))))))))</f>
        <v>INTERVENTORÍA</v>
      </c>
      <c r="F181" s="112" t="s">
        <v>104</v>
      </c>
      <c r="G181" s="63" t="s">
        <v>121</v>
      </c>
      <c r="H181" s="64" t="s">
        <v>583</v>
      </c>
      <c r="I181" s="83" t="s">
        <v>163</v>
      </c>
      <c r="J181" s="84">
        <v>17</v>
      </c>
      <c r="K181" s="65" t="str">
        <f>IF(J181=1,'Equivalencia BH-BMPT'!$D$2,IF(J181=2,'Equivalencia BH-BMPT'!$D$3,IF(J181=3,'Equivalencia BH-BMPT'!$D$4,IF(J181=4,'Equivalencia BH-BMPT'!$D$5,IF(J181=5,'Equivalencia BH-BMPT'!$D$6,IF(J181=6,'Equivalencia BH-BMPT'!$D$7,IF(J181=7,'Equivalencia BH-BMPT'!$D$8,IF(J181=8,'Equivalencia BH-BMPT'!$D$9,IF(J181=9,'Equivalencia BH-BMPT'!$D$10,IF(J181=10,'Equivalencia BH-BMPT'!$D$11,IF(J181=11,'Equivalencia BH-BMPT'!$D$12,IF(J181=12,'Equivalencia BH-BMPT'!$D$13,IF(J181=13,'Equivalencia BH-BMPT'!$D$14,IF(J181=14,'Equivalencia BH-BMPT'!$D$15,IF(J181=15,'Equivalencia BH-BMPT'!$D$16,IF(J181=16,'Equivalencia BH-BMPT'!$D$17,IF(J181=17,'Equivalencia BH-BMPT'!$D$18,IF(J181=18,'Equivalencia BH-BMPT'!$D$19,IF(J181=19,'Equivalencia BH-BMPT'!$D$20,IF(J181=20,'Equivalencia BH-BMPT'!$D$21,IF(J181=21,'Equivalencia BH-BMPT'!$D$22,IF(J181=22,'Equivalencia BH-BMPT'!$D$23,IF(J181=23,'Equivalencia BH-BMPT'!#REF!,IF(J181=24,'Equivalencia BH-BMPT'!$D$25,IF(J181=25,'Equivalencia BH-BMPT'!$D$26,IF(J181=26,'Equivalencia BH-BMPT'!$D$27,IF(J181=27,'Equivalencia BH-BMPT'!$D$28,IF(J181=28,'Equivalencia BH-BMPT'!$D$29,IF(J181=29,'Equivalencia BH-BMPT'!$D$30,IF(J181=30,'Equivalencia BH-BMPT'!$D$31,IF(J181=31,'Equivalencia BH-BMPT'!$D$32,IF(J181=32,'Equivalencia BH-BMPT'!$D$33,IF(J181=33,'Equivalencia BH-BMPT'!$D$34,IF(J181=34,'Equivalencia BH-BMPT'!$D$35,IF(J181=35,'Equivalencia BH-BMPT'!$D$36,IF(J181=36,'Equivalencia BH-BMPT'!$D$37,IF(J181=37,'Equivalencia BH-BMPT'!$D$38,IF(J181=38,'Equivalencia BH-BMPT'!#REF!,IF(J181=39,'Equivalencia BH-BMPT'!$D$40,IF(J181=40,'Equivalencia BH-BMPT'!$D$41,IF(J181=41,'Equivalencia BH-BMPT'!$D$42,IF(J181=42,'Equivalencia BH-BMPT'!$D$43,IF(J181=43,'Equivalencia BH-BMPT'!$D$44,IF(J181=44,'Equivalencia BH-BMPT'!$D$45,IF(J181=45,'Equivalencia BH-BMPT'!$D$46,"No ha seleccionado un número de programa")))))))))))))))))))))))))))))))))))))))))))))</f>
        <v>Espacio público, derecho de todos</v>
      </c>
      <c r="L181" s="79" t="s">
        <v>644</v>
      </c>
      <c r="M181" s="113">
        <v>9002455781</v>
      </c>
      <c r="N181" s="97" t="s">
        <v>783</v>
      </c>
      <c r="O181" s="110">
        <v>10710000</v>
      </c>
      <c r="P181" s="66"/>
      <c r="Q181" s="67"/>
      <c r="R181" s="110"/>
      <c r="S181" s="100">
        <v>0</v>
      </c>
      <c r="T181" s="100">
        <f t="shared" si="12"/>
        <v>10710000</v>
      </c>
      <c r="U181" s="100">
        <v>0</v>
      </c>
      <c r="V181" s="105">
        <v>43461</v>
      </c>
      <c r="W181" s="105"/>
      <c r="X181" s="105"/>
      <c r="Y181" s="86">
        <v>120</v>
      </c>
      <c r="Z181" s="86">
        <v>0</v>
      </c>
      <c r="AA181" s="68"/>
      <c r="AB181" s="62"/>
      <c r="AC181" s="62" t="s">
        <v>791</v>
      </c>
      <c r="AD181" s="62"/>
      <c r="AE181" s="62"/>
      <c r="AF181" s="69">
        <f t="shared" si="10"/>
        <v>0</v>
      </c>
      <c r="AG181" s="27"/>
      <c r="AH181" s="27" t="b">
        <f t="shared" si="11"/>
        <v>0</v>
      </c>
    </row>
    <row r="182" spans="1:34" ht="44.25" customHeight="1" x14ac:dyDescent="0.25">
      <c r="A182" s="86">
        <v>169</v>
      </c>
      <c r="B182" s="86">
        <v>2018</v>
      </c>
      <c r="C182" s="87" t="s">
        <v>421</v>
      </c>
      <c r="D182" s="74">
        <v>7</v>
      </c>
      <c r="E182" s="87" t="str">
        <f>IF(D182=1,'Tipo '!$B$2,IF(D182=2,'Tipo '!$B$3,IF(D182=3,'Tipo '!$B$4,IF(D182=4,'Tipo '!$B$5,IF(D182=5,'Tipo '!$B$6,IF(D182=6,'Tipo '!$B$7,IF(D182=7,'Tipo '!$B$8,IF(D182=8,'Tipo '!$B$9,IF(D182=9,'Tipo '!$B$10,IF(D182=10,'Tipo '!$B$11,IF(D182=11,'Tipo '!$B$12,IF(D182=12,'Tipo '!$B$13,IF(D182=13,'Tipo '!$B$14,IF(D182=14,'Tipo '!$B$15,IF(D182=15,'Tipo '!$B$16,IF(D182=16,'Tipo '!$B$17,IF(D182=17,'Tipo '!$B$18,IF(D182=18,'Tipo '!$B$19,IF(D182=19,'Tipo '!$B$20,IF(D182=20,'Tipo '!$B$21,"No ha seleccionado un tipo de contrato válido"))))))))))))))))))))</f>
        <v>COMPRAVENTA DE BIENES INMUEBLES</v>
      </c>
      <c r="F182" s="112" t="s">
        <v>108</v>
      </c>
      <c r="G182" s="63" t="s">
        <v>122</v>
      </c>
      <c r="H182" s="64" t="s">
        <v>584</v>
      </c>
      <c r="I182" s="83" t="s">
        <v>163</v>
      </c>
      <c r="J182" s="84">
        <v>7</v>
      </c>
      <c r="K182" s="65" t="s">
        <v>587</v>
      </c>
      <c r="L182" s="79" t="s">
        <v>653</v>
      </c>
      <c r="M182" s="113">
        <v>860003735</v>
      </c>
      <c r="N182" s="97" t="s">
        <v>634</v>
      </c>
      <c r="O182" s="110">
        <v>65800731</v>
      </c>
      <c r="P182" s="66"/>
      <c r="Q182" s="67"/>
      <c r="R182" s="110"/>
      <c r="S182" s="100">
        <v>0</v>
      </c>
      <c r="T182" s="100">
        <f t="shared" si="12"/>
        <v>65800731</v>
      </c>
      <c r="U182" s="100">
        <v>0</v>
      </c>
      <c r="V182" s="105">
        <v>43461</v>
      </c>
      <c r="W182" s="105"/>
      <c r="X182" s="105"/>
      <c r="Y182" s="86">
        <v>60</v>
      </c>
      <c r="Z182" s="86">
        <v>0</v>
      </c>
      <c r="AA182" s="68"/>
      <c r="AB182" s="62"/>
      <c r="AC182" s="62" t="s">
        <v>791</v>
      </c>
      <c r="AD182" s="62"/>
      <c r="AE182" s="62"/>
      <c r="AF182" s="69">
        <f t="shared" si="10"/>
        <v>0</v>
      </c>
      <c r="AG182" s="27"/>
      <c r="AH182" s="27" t="b">
        <f t="shared" si="11"/>
        <v>0</v>
      </c>
    </row>
    <row r="183" spans="1:34" ht="44.25" customHeight="1" x14ac:dyDescent="0.25">
      <c r="A183" s="86">
        <v>170</v>
      </c>
      <c r="B183" s="86">
        <v>2018</v>
      </c>
      <c r="C183" s="87" t="s">
        <v>422</v>
      </c>
      <c r="D183" s="74">
        <v>4</v>
      </c>
      <c r="E183" s="87" t="str">
        <f>IF(D183=1,'Tipo '!$B$2,IF(D183=2,'Tipo '!$B$3,IF(D183=3,'Tipo '!$B$4,IF(D183=4,'Tipo '!$B$5,IF(D183=5,'Tipo '!$B$6,IF(D183=6,'Tipo '!$B$7,IF(D183=7,'Tipo '!$B$8,IF(D183=8,'Tipo '!$B$9,IF(D183=9,'Tipo '!$B$10,IF(D183=10,'Tipo '!$B$11,IF(D183=11,'Tipo '!$B$12,IF(D183=12,'Tipo '!$B$13,IF(D183=13,'Tipo '!$B$14,IF(D183=14,'Tipo '!$B$15,IF(D183=15,'Tipo '!$B$16,IF(D183=16,'Tipo '!$B$17,IF(D183=17,'Tipo '!$B$18,IF(D183=18,'Tipo '!$B$19,IF(D183=19,'Tipo '!$B$20,IF(D183=20,'Tipo '!$B$21,"No ha seleccionado un tipo de contrato válido"))))))))))))))))))))</f>
        <v>CONTRATOS DE PRESTACIÓN DE SERVICIOS</v>
      </c>
      <c r="F183" s="112" t="s">
        <v>108</v>
      </c>
      <c r="G183" s="63" t="s">
        <v>125</v>
      </c>
      <c r="H183" s="64" t="s">
        <v>585</v>
      </c>
      <c r="I183" s="83" t="s">
        <v>163</v>
      </c>
      <c r="J183" s="84">
        <v>11</v>
      </c>
      <c r="K183" s="65" t="str">
        <f>IF(J183=1,'Equivalencia BH-BMPT'!$D$2,IF(J183=2,'Equivalencia BH-BMPT'!$D$3,IF(J183=3,'Equivalencia BH-BMPT'!$D$4,IF(J183=4,'Equivalencia BH-BMPT'!$D$5,IF(J183=5,'Equivalencia BH-BMPT'!$D$6,IF(J183=6,'Equivalencia BH-BMPT'!$D$7,IF(J183=7,'Equivalencia BH-BMPT'!$D$8,IF(J183=8,'Equivalencia BH-BMPT'!$D$9,IF(J183=9,'Equivalencia BH-BMPT'!$D$10,IF(J183=10,'Equivalencia BH-BMPT'!$D$11,IF(J183=11,'Equivalencia BH-BMPT'!$D$12,IF(J183=12,'Equivalencia BH-BMPT'!$D$13,IF(J183=13,'Equivalencia BH-BMPT'!$D$14,IF(J183=14,'Equivalencia BH-BMPT'!$D$15,IF(J183=15,'Equivalencia BH-BMPT'!$D$16,IF(J183=16,'Equivalencia BH-BMPT'!$D$17,IF(J183=17,'Equivalencia BH-BMPT'!$D$18,IF(J183=18,'Equivalencia BH-BMPT'!$D$19,IF(J183=19,'Equivalencia BH-BMPT'!$D$20,IF(J183=20,'Equivalencia BH-BMPT'!$D$21,IF(J183=21,'Equivalencia BH-BMPT'!$D$22,IF(J183=22,'Equivalencia BH-BMPT'!$D$23,IF(J183=23,'Equivalencia BH-BMPT'!#REF!,IF(J183=24,'Equivalencia BH-BMPT'!$D$25,IF(J183=25,'Equivalencia BH-BMPT'!$D$26,IF(J183=26,'Equivalencia BH-BMPT'!$D$27,IF(J183=27,'Equivalencia BH-BMPT'!$D$28,IF(J183=28,'Equivalencia BH-BMPT'!$D$29,IF(J183=29,'Equivalencia BH-BMPT'!$D$30,IF(J183=30,'Equivalencia BH-BMPT'!$D$31,IF(J183=31,'Equivalencia BH-BMPT'!$D$32,IF(J183=32,'Equivalencia BH-BMPT'!$D$33,IF(J183=33,'Equivalencia BH-BMPT'!$D$34,IF(J183=34,'Equivalencia BH-BMPT'!$D$35,IF(J183=35,'Equivalencia BH-BMPT'!$D$36,IF(J183=36,'Equivalencia BH-BMPT'!$D$37,IF(J183=37,'Equivalencia BH-BMPT'!$D$38,IF(J183=38,'Equivalencia BH-BMPT'!#REF!,IF(J183=39,'Equivalencia BH-BMPT'!$D$40,IF(J183=40,'Equivalencia BH-BMPT'!$D$41,IF(J183=41,'Equivalencia BH-BMPT'!$D$42,IF(J183=42,'Equivalencia BH-BMPT'!$D$43,IF(J183=43,'Equivalencia BH-BMPT'!$D$44,IF(J183=44,'Equivalencia BH-BMPT'!$D$45,IF(J183=45,'Equivalencia BH-BMPT'!$D$46,"No ha seleccionado un número de programa")))))))))))))))))))))))))))))))))))))))))))))</f>
        <v>Mejores oportunidades para el desarrollo a través de la cultura, la recreación y el deporte</v>
      </c>
      <c r="L183" s="79" t="s">
        <v>650</v>
      </c>
      <c r="M183" s="113">
        <v>8300439790</v>
      </c>
      <c r="N183" s="97" t="s">
        <v>766</v>
      </c>
      <c r="O183" s="110">
        <v>49180558</v>
      </c>
      <c r="P183" s="66"/>
      <c r="Q183" s="67"/>
      <c r="R183" s="110"/>
      <c r="S183" s="100">
        <v>0</v>
      </c>
      <c r="T183" s="100">
        <f t="shared" si="12"/>
        <v>49180558</v>
      </c>
      <c r="U183" s="100">
        <v>0</v>
      </c>
      <c r="V183" s="105">
        <v>43460</v>
      </c>
      <c r="W183" s="105"/>
      <c r="X183" s="105"/>
      <c r="Y183" s="86">
        <v>90</v>
      </c>
      <c r="Z183" s="86">
        <v>0</v>
      </c>
      <c r="AA183" s="68"/>
      <c r="AB183" s="62"/>
      <c r="AC183" s="62" t="s">
        <v>791</v>
      </c>
      <c r="AD183" s="62"/>
      <c r="AE183" s="62"/>
      <c r="AF183" s="69">
        <f t="shared" si="10"/>
        <v>0</v>
      </c>
      <c r="AG183" s="27"/>
      <c r="AH183" s="27" t="b">
        <f t="shared" si="11"/>
        <v>0</v>
      </c>
    </row>
    <row r="184" spans="1:34" ht="44.25" customHeight="1" x14ac:dyDescent="0.25">
      <c r="A184" s="86">
        <v>171</v>
      </c>
      <c r="B184" s="86">
        <v>2018</v>
      </c>
      <c r="C184" s="87" t="s">
        <v>423</v>
      </c>
      <c r="D184" s="74">
        <v>11</v>
      </c>
      <c r="E184" s="87" t="str">
        <f>IF(D184=1,'Tipo '!$B$2,IF(D184=2,'Tipo '!$B$3,IF(D184=3,'Tipo '!$B$4,IF(D184=4,'Tipo '!$B$5,IF(D184=5,'Tipo '!$B$6,IF(D184=6,'Tipo '!$B$7,IF(D184=7,'Tipo '!$B$8,IF(D184=8,'Tipo '!$B$9,IF(D184=9,'Tipo '!$B$10,IF(D184=10,'Tipo '!$B$11,IF(D184=11,'Tipo '!$B$12,IF(D184=12,'Tipo '!$B$13,IF(D184=13,'Tipo '!$B$14,IF(D184=14,'Tipo '!$B$15,IF(D184=15,'Tipo '!$B$16,IF(D184=16,'Tipo '!$B$17,IF(D184=17,'Tipo '!$B$18,IF(D184=18,'Tipo '!$B$19,IF(D184=19,'Tipo '!$B$20,IF(D184=20,'Tipo '!$B$21,"No ha seleccionado un tipo de contrato válido"))))))))))))))))))))</f>
        <v>SUMINISTRO</v>
      </c>
      <c r="F184" s="112" t="s">
        <v>104</v>
      </c>
      <c r="G184" s="63" t="s">
        <v>121</v>
      </c>
      <c r="H184" s="64" t="s">
        <v>586</v>
      </c>
      <c r="I184" s="83" t="s">
        <v>163</v>
      </c>
      <c r="J184" s="84">
        <v>3</v>
      </c>
      <c r="K184" s="65" t="str">
        <f>IF(J184=1,'Equivalencia BH-BMPT'!$D$2,IF(J184=2,'Equivalencia BH-BMPT'!$D$3,IF(J184=3,'Equivalencia BH-BMPT'!$D$4,IF(J184=4,'Equivalencia BH-BMPT'!$D$5,IF(J184=5,'Equivalencia BH-BMPT'!$D$6,IF(J184=6,'Equivalencia BH-BMPT'!$D$7,IF(J184=7,'Equivalencia BH-BMPT'!$D$8,IF(J184=8,'Equivalencia BH-BMPT'!$D$9,IF(J184=9,'Equivalencia BH-BMPT'!$D$10,IF(J184=10,'Equivalencia BH-BMPT'!$D$11,IF(J184=11,'Equivalencia BH-BMPT'!$D$12,IF(J184=12,'Equivalencia BH-BMPT'!$D$13,IF(J184=13,'Equivalencia BH-BMPT'!$D$14,IF(J184=14,'Equivalencia BH-BMPT'!$D$15,IF(J184=15,'Equivalencia BH-BMPT'!$D$16,IF(J184=16,'Equivalencia BH-BMPT'!$D$17,IF(J184=17,'Equivalencia BH-BMPT'!$D$18,IF(J184=18,'Equivalencia BH-BMPT'!$D$19,IF(J184=19,'Equivalencia BH-BMPT'!$D$20,IF(J184=20,'Equivalencia BH-BMPT'!$D$21,IF(J184=21,'Equivalencia BH-BMPT'!$D$22,IF(J184=22,'Equivalencia BH-BMPT'!$D$23,IF(J184=23,'Equivalencia BH-BMPT'!#REF!,IF(J184=24,'Equivalencia BH-BMPT'!$D$25,IF(J184=25,'Equivalencia BH-BMPT'!$D$26,IF(J184=26,'Equivalencia BH-BMPT'!$D$27,IF(J184=27,'Equivalencia BH-BMPT'!$D$28,IF(J184=28,'Equivalencia BH-BMPT'!$D$29,IF(J184=29,'Equivalencia BH-BMPT'!$D$30,IF(J184=30,'Equivalencia BH-BMPT'!$D$31,IF(J184=31,'Equivalencia BH-BMPT'!$D$32,IF(J184=32,'Equivalencia BH-BMPT'!$D$33,IF(J184=33,'Equivalencia BH-BMPT'!$D$34,IF(J184=34,'Equivalencia BH-BMPT'!$D$35,IF(J184=35,'Equivalencia BH-BMPT'!$D$36,IF(J184=36,'Equivalencia BH-BMPT'!$D$37,IF(J184=37,'Equivalencia BH-BMPT'!$D$38,IF(J184=38,'Equivalencia BH-BMPT'!#REF!,IF(J184=39,'Equivalencia BH-BMPT'!$D$40,IF(J184=40,'Equivalencia BH-BMPT'!$D$41,IF(J184=41,'Equivalencia BH-BMPT'!$D$42,IF(J184=42,'Equivalencia BH-BMPT'!$D$43,IF(J184=43,'Equivalencia BH-BMPT'!$D$44,IF(J184=44,'Equivalencia BH-BMPT'!$D$45,IF(J184=45,'Equivalencia BH-BMPT'!$D$46,"No ha seleccionado un número de programa")))))))))))))))))))))))))))))))))))))))))))))</f>
        <v>Igualdad y autonomía para una Bogotá incluyente</v>
      </c>
      <c r="L184" s="79" t="s">
        <v>646</v>
      </c>
      <c r="M184" s="113">
        <v>900336588</v>
      </c>
      <c r="N184" s="97" t="s">
        <v>784</v>
      </c>
      <c r="O184" s="110">
        <v>11000000</v>
      </c>
      <c r="P184" s="66"/>
      <c r="Q184" s="67"/>
      <c r="R184" s="110"/>
      <c r="S184" s="100">
        <v>0</v>
      </c>
      <c r="T184" s="100">
        <f t="shared" si="12"/>
        <v>11000000</v>
      </c>
      <c r="U184" s="100">
        <v>0</v>
      </c>
      <c r="V184" s="105">
        <v>43462</v>
      </c>
      <c r="W184" s="105"/>
      <c r="X184" s="105"/>
      <c r="Y184" s="86">
        <v>45</v>
      </c>
      <c r="Z184" s="86">
        <v>0</v>
      </c>
      <c r="AA184" s="68"/>
      <c r="AB184" s="62"/>
      <c r="AC184" s="62" t="s">
        <v>791</v>
      </c>
      <c r="AD184" s="62"/>
      <c r="AE184" s="62"/>
      <c r="AF184" s="69">
        <f t="shared" si="10"/>
        <v>0</v>
      </c>
      <c r="AG184" s="27"/>
      <c r="AH184" s="27" t="b">
        <f t="shared" si="11"/>
        <v>0</v>
      </c>
    </row>
    <row r="185" spans="1:34" ht="44.25" customHeight="1" x14ac:dyDescent="0.25">
      <c r="A185" s="86">
        <v>26319</v>
      </c>
      <c r="B185" s="86">
        <v>2018</v>
      </c>
      <c r="C185" s="87" t="s">
        <v>358</v>
      </c>
      <c r="D185" s="74">
        <v>11</v>
      </c>
      <c r="E185" s="87" t="str">
        <f>IF(D185=1,'Tipo '!$B$2,IF(D185=2,'Tipo '!$B$3,IF(D185=3,'Tipo '!$B$4,IF(D185=4,'Tipo '!$B$5,IF(D185=5,'Tipo '!$B$6,IF(D185=6,'Tipo '!$B$7,IF(D185=7,'Tipo '!$B$8,IF(D185=8,'Tipo '!$B$9,IF(D185=9,'Tipo '!$B$10,IF(D185=10,'Tipo '!$B$11,IF(D185=11,'Tipo '!$B$12,IF(D185=12,'Tipo '!$B$13,IF(D185=13,'Tipo '!$B$14,IF(D185=14,'Tipo '!$B$15,IF(D185=15,'Tipo '!$B$16,IF(D185=16,'Tipo '!$B$17,IF(D185=17,'Tipo '!$B$18,IF(D185=18,'Tipo '!$B$19,IF(D185=19,'Tipo '!$B$20,IF(D185=20,'Tipo '!$B$21,"No ha seleccionado un tipo de contrato válido"))))))))))))))))))))</f>
        <v>SUMINISTRO</v>
      </c>
      <c r="F185" s="63" t="s">
        <v>104</v>
      </c>
      <c r="G185" s="63" t="s">
        <v>121</v>
      </c>
      <c r="H185" s="64" t="s">
        <v>522</v>
      </c>
      <c r="I185" s="83" t="s">
        <v>162</v>
      </c>
      <c r="J185" s="84"/>
      <c r="K185" s="65" t="str">
        <f>IF(J185=1,'Equivalencia BH-BMPT'!$D$2,IF(J185=2,'Equivalencia BH-BMPT'!$D$3,IF(J185=3,'Equivalencia BH-BMPT'!$D$4,IF(J185=4,'Equivalencia BH-BMPT'!$D$5,IF(J185=5,'Equivalencia BH-BMPT'!$D$6,IF(J185=6,'Equivalencia BH-BMPT'!$D$7,IF(J185=7,'Equivalencia BH-BMPT'!$D$8,IF(J185=8,'Equivalencia BH-BMPT'!$D$9,IF(J185=9,'Equivalencia BH-BMPT'!$D$10,IF(J185=10,'Equivalencia BH-BMPT'!$D$11,IF(J185=11,'Equivalencia BH-BMPT'!$D$12,IF(J185=12,'Equivalencia BH-BMPT'!$D$13,IF(J185=13,'Equivalencia BH-BMPT'!$D$14,IF(J185=14,'Equivalencia BH-BMPT'!$D$15,IF(J185=15,'Equivalencia BH-BMPT'!$D$16,IF(J185=16,'Equivalencia BH-BMPT'!$D$17,IF(J185=17,'Equivalencia BH-BMPT'!$D$18,IF(J185=18,'Equivalencia BH-BMPT'!$D$19,IF(J185=19,'Equivalencia BH-BMPT'!$D$20,IF(J185=20,'Equivalencia BH-BMPT'!$D$21,IF(J185=21,'Equivalencia BH-BMPT'!$D$22,IF(J185=22,'Equivalencia BH-BMPT'!$D$23,IF(J185=23,'Equivalencia BH-BMPT'!#REF!,IF(J185=24,'Equivalencia BH-BMPT'!$D$25,IF(J185=25,'Equivalencia BH-BMPT'!$D$26,IF(J185=26,'Equivalencia BH-BMPT'!$D$27,IF(J185=27,'Equivalencia BH-BMPT'!$D$28,IF(J185=28,'Equivalencia BH-BMPT'!$D$29,IF(J185=29,'Equivalencia BH-BMPT'!$D$30,IF(J185=30,'Equivalencia BH-BMPT'!$D$31,IF(J185=31,'Equivalencia BH-BMPT'!$D$32,IF(J185=32,'Equivalencia BH-BMPT'!$D$33,IF(J185=33,'Equivalencia BH-BMPT'!$D$34,IF(J185=34,'Equivalencia BH-BMPT'!$D$35,IF(J185=35,'Equivalencia BH-BMPT'!$D$36,IF(J185=36,'Equivalencia BH-BMPT'!$D$37,IF(J185=37,'Equivalencia BH-BMPT'!$D$38,IF(J185=38,'Equivalencia BH-BMPT'!#REF!,IF(J185=39,'Equivalencia BH-BMPT'!$D$40,IF(J185=40,'Equivalencia BH-BMPT'!$D$41,IF(J185=41,'Equivalencia BH-BMPT'!$D$42,IF(J185=42,'Equivalencia BH-BMPT'!$D$43,IF(J185=43,'Equivalencia BH-BMPT'!$D$44,IF(J185=44,'Equivalencia BH-BMPT'!$D$45,IF(J185=45,'Equivalencia BH-BMPT'!$D$46,"No ha seleccionado un número de programa")))))))))))))))))))))))))))))))))))))))))))))</f>
        <v>No ha seleccionado un número de programa</v>
      </c>
      <c r="L185" s="79">
        <v>0</v>
      </c>
      <c r="M185" s="76">
        <v>900156826</v>
      </c>
      <c r="N185" s="97" t="s">
        <v>598</v>
      </c>
      <c r="O185" s="110"/>
      <c r="P185" s="66"/>
      <c r="Q185" s="67"/>
      <c r="R185" s="110"/>
      <c r="S185" s="100">
        <v>41835024</v>
      </c>
      <c r="T185" s="100">
        <f t="shared" si="12"/>
        <v>41835024</v>
      </c>
      <c r="U185" s="100">
        <v>14893130</v>
      </c>
      <c r="V185" s="105">
        <v>43167</v>
      </c>
      <c r="W185" s="105">
        <v>43168</v>
      </c>
      <c r="X185" s="105">
        <v>43465</v>
      </c>
      <c r="Y185" s="86">
        <v>60</v>
      </c>
      <c r="Z185" s="86"/>
      <c r="AA185" s="68"/>
      <c r="AB185" s="62" t="s">
        <v>791</v>
      </c>
      <c r="AC185" s="62"/>
      <c r="AD185" s="62"/>
      <c r="AE185" s="62"/>
      <c r="AF185" s="69">
        <f t="shared" si="10"/>
        <v>0.35599668832507425</v>
      </c>
      <c r="AG185" s="27"/>
      <c r="AH185" s="27" t="b">
        <f t="shared" si="11"/>
        <v>1</v>
      </c>
    </row>
    <row r="186" spans="1:34" ht="44.25" customHeight="1" x14ac:dyDescent="0.25">
      <c r="A186" s="86">
        <v>27000</v>
      </c>
      <c r="B186" s="86">
        <v>2018</v>
      </c>
      <c r="C186" s="87" t="s">
        <v>360</v>
      </c>
      <c r="D186" s="74">
        <v>11</v>
      </c>
      <c r="E186" s="87" t="str">
        <f>IF(D186=1,'Tipo '!$B$2,IF(D186=2,'Tipo '!$B$3,IF(D186=3,'Tipo '!$B$4,IF(D186=4,'Tipo '!$B$5,IF(D186=5,'Tipo '!$B$6,IF(D186=6,'Tipo '!$B$7,IF(D186=7,'Tipo '!$B$8,IF(D186=8,'Tipo '!$B$9,IF(D186=9,'Tipo '!$B$10,IF(D186=10,'Tipo '!$B$11,IF(D186=11,'Tipo '!$B$12,IF(D186=12,'Tipo '!$B$13,IF(D186=13,'Tipo '!$B$14,IF(D186=14,'Tipo '!$B$15,IF(D186=15,'Tipo '!$B$16,IF(D186=16,'Tipo '!$B$17,IF(D186=17,'Tipo '!$B$18,IF(D186=18,'Tipo '!$B$19,IF(D186=19,'Tipo '!$B$20,IF(D186=20,'Tipo '!$B$21,"No ha seleccionado un tipo de contrato válido"))))))))))))))))))))</f>
        <v>SUMINISTRO</v>
      </c>
      <c r="F186" s="63" t="s">
        <v>104</v>
      </c>
      <c r="G186" s="63" t="s">
        <v>121</v>
      </c>
      <c r="H186" s="64" t="s">
        <v>524</v>
      </c>
      <c r="I186" s="83" t="s">
        <v>162</v>
      </c>
      <c r="J186" s="84"/>
      <c r="K186" s="65" t="str">
        <f>IF(J186=1,'Equivalencia BH-BMPT'!$D$2,IF(J186=2,'Equivalencia BH-BMPT'!$D$3,IF(J186=3,'Equivalencia BH-BMPT'!$D$4,IF(J186=4,'Equivalencia BH-BMPT'!$D$5,IF(J186=5,'Equivalencia BH-BMPT'!$D$6,IF(J186=6,'Equivalencia BH-BMPT'!$D$7,IF(J186=7,'Equivalencia BH-BMPT'!$D$8,IF(J186=8,'Equivalencia BH-BMPT'!$D$9,IF(J186=9,'Equivalencia BH-BMPT'!$D$10,IF(J186=10,'Equivalencia BH-BMPT'!$D$11,IF(J186=11,'Equivalencia BH-BMPT'!$D$12,IF(J186=12,'Equivalencia BH-BMPT'!$D$13,IF(J186=13,'Equivalencia BH-BMPT'!$D$14,IF(J186=14,'Equivalencia BH-BMPT'!$D$15,IF(J186=15,'Equivalencia BH-BMPT'!$D$16,IF(J186=16,'Equivalencia BH-BMPT'!$D$17,IF(J186=17,'Equivalencia BH-BMPT'!$D$18,IF(J186=18,'Equivalencia BH-BMPT'!$D$19,IF(J186=19,'Equivalencia BH-BMPT'!$D$20,IF(J186=20,'Equivalencia BH-BMPT'!$D$21,IF(J186=21,'Equivalencia BH-BMPT'!$D$22,IF(J186=22,'Equivalencia BH-BMPT'!$D$23,IF(J186=23,'Equivalencia BH-BMPT'!#REF!,IF(J186=24,'Equivalencia BH-BMPT'!$D$25,IF(J186=25,'Equivalencia BH-BMPT'!$D$26,IF(J186=26,'Equivalencia BH-BMPT'!$D$27,IF(J186=27,'Equivalencia BH-BMPT'!$D$28,IF(J186=28,'Equivalencia BH-BMPT'!$D$29,IF(J186=29,'Equivalencia BH-BMPT'!$D$30,IF(J186=30,'Equivalencia BH-BMPT'!$D$31,IF(J186=31,'Equivalencia BH-BMPT'!$D$32,IF(J186=32,'Equivalencia BH-BMPT'!$D$33,IF(J186=33,'Equivalencia BH-BMPT'!$D$34,IF(J186=34,'Equivalencia BH-BMPT'!$D$35,IF(J186=35,'Equivalencia BH-BMPT'!$D$36,IF(J186=36,'Equivalencia BH-BMPT'!$D$37,IF(J186=37,'Equivalencia BH-BMPT'!$D$38,IF(J186=38,'Equivalencia BH-BMPT'!#REF!,IF(J186=39,'Equivalencia BH-BMPT'!$D$40,IF(J186=40,'Equivalencia BH-BMPT'!$D$41,IF(J186=41,'Equivalencia BH-BMPT'!$D$42,IF(J186=42,'Equivalencia BH-BMPT'!$D$43,IF(J186=43,'Equivalencia BH-BMPT'!$D$44,IF(J186=44,'Equivalencia BH-BMPT'!$D$45,IF(J186=45,'Equivalencia BH-BMPT'!$D$46,"No ha seleccionado un número de programa")))))))))))))))))))))))))))))))))))))))))))))</f>
        <v>No ha seleccionado un número de programa</v>
      </c>
      <c r="L186" s="79">
        <v>0</v>
      </c>
      <c r="M186" s="76">
        <v>9010305577</v>
      </c>
      <c r="N186" s="97" t="s">
        <v>600</v>
      </c>
      <c r="O186" s="110"/>
      <c r="P186" s="66"/>
      <c r="Q186" s="67"/>
      <c r="R186" s="110"/>
      <c r="S186" s="100">
        <v>99178869</v>
      </c>
      <c r="T186" s="100">
        <f t="shared" si="12"/>
        <v>99178869</v>
      </c>
      <c r="U186" s="100">
        <v>48579447</v>
      </c>
      <c r="V186" s="105">
        <v>43186</v>
      </c>
      <c r="W186" s="105">
        <v>43186</v>
      </c>
      <c r="X186" s="105">
        <v>43565</v>
      </c>
      <c r="Y186" s="86">
        <v>570</v>
      </c>
      <c r="Z186" s="86"/>
      <c r="AA186" s="68"/>
      <c r="AB186" s="62" t="s">
        <v>791</v>
      </c>
      <c r="AC186" s="62"/>
      <c r="AD186" s="62"/>
      <c r="AE186" s="62"/>
      <c r="AF186" s="69">
        <f t="shared" si="10"/>
        <v>0.48981650516704317</v>
      </c>
      <c r="AG186" s="27"/>
      <c r="AH186" s="27" t="b">
        <f t="shared" si="11"/>
        <v>1</v>
      </c>
    </row>
    <row r="187" spans="1:34" ht="44.25" customHeight="1" x14ac:dyDescent="0.25">
      <c r="A187" s="86">
        <v>27479</v>
      </c>
      <c r="B187" s="86">
        <v>2018</v>
      </c>
      <c r="C187" s="87" t="s">
        <v>359</v>
      </c>
      <c r="D187" s="74">
        <v>11</v>
      </c>
      <c r="E187" s="87" t="str">
        <f>IF(D187=1,'Tipo '!$B$2,IF(D187=2,'Tipo '!$B$3,IF(D187=3,'Tipo '!$B$4,IF(D187=4,'Tipo '!$B$5,IF(D187=5,'Tipo '!$B$6,IF(D187=6,'Tipo '!$B$7,IF(D187=7,'Tipo '!$B$8,IF(D187=8,'Tipo '!$B$9,IF(D187=9,'Tipo '!$B$10,IF(D187=10,'Tipo '!$B$11,IF(D187=11,'Tipo '!$B$12,IF(D187=12,'Tipo '!$B$13,IF(D187=13,'Tipo '!$B$14,IF(D187=14,'Tipo '!$B$15,IF(D187=15,'Tipo '!$B$16,IF(D187=16,'Tipo '!$B$17,IF(D187=17,'Tipo '!$B$18,IF(D187=18,'Tipo '!$B$19,IF(D187=19,'Tipo '!$B$20,IF(D187=20,'Tipo '!$B$21,"No ha seleccionado un tipo de contrato válido"))))))))))))))))))))</f>
        <v>SUMINISTRO</v>
      </c>
      <c r="F187" s="63" t="s">
        <v>104</v>
      </c>
      <c r="G187" s="63" t="s">
        <v>121</v>
      </c>
      <c r="H187" s="64" t="s">
        <v>523</v>
      </c>
      <c r="I187" s="83" t="s">
        <v>162</v>
      </c>
      <c r="J187" s="84"/>
      <c r="K187" s="65" t="str">
        <f>IF(J187=1,'Equivalencia BH-BMPT'!$D$2,IF(J187=2,'Equivalencia BH-BMPT'!$D$3,IF(J187=3,'Equivalencia BH-BMPT'!$D$4,IF(J187=4,'Equivalencia BH-BMPT'!$D$5,IF(J187=5,'Equivalencia BH-BMPT'!$D$6,IF(J187=6,'Equivalencia BH-BMPT'!$D$7,IF(J187=7,'Equivalencia BH-BMPT'!$D$8,IF(J187=8,'Equivalencia BH-BMPT'!$D$9,IF(J187=9,'Equivalencia BH-BMPT'!$D$10,IF(J187=10,'Equivalencia BH-BMPT'!$D$11,IF(J187=11,'Equivalencia BH-BMPT'!$D$12,IF(J187=12,'Equivalencia BH-BMPT'!$D$13,IF(J187=13,'Equivalencia BH-BMPT'!$D$14,IF(J187=14,'Equivalencia BH-BMPT'!$D$15,IF(J187=15,'Equivalencia BH-BMPT'!$D$16,IF(J187=16,'Equivalencia BH-BMPT'!$D$17,IF(J187=17,'Equivalencia BH-BMPT'!$D$18,IF(J187=18,'Equivalencia BH-BMPT'!$D$19,IF(J187=19,'Equivalencia BH-BMPT'!$D$20,IF(J187=20,'Equivalencia BH-BMPT'!$D$21,IF(J187=21,'Equivalencia BH-BMPT'!$D$22,IF(J187=22,'Equivalencia BH-BMPT'!$D$23,IF(J187=23,'Equivalencia BH-BMPT'!#REF!,IF(J187=24,'Equivalencia BH-BMPT'!$D$25,IF(J187=25,'Equivalencia BH-BMPT'!$D$26,IF(J187=26,'Equivalencia BH-BMPT'!$D$27,IF(J187=27,'Equivalencia BH-BMPT'!$D$28,IF(J187=28,'Equivalencia BH-BMPT'!$D$29,IF(J187=29,'Equivalencia BH-BMPT'!$D$30,IF(J187=30,'Equivalencia BH-BMPT'!$D$31,IF(J187=31,'Equivalencia BH-BMPT'!$D$32,IF(J187=32,'Equivalencia BH-BMPT'!$D$33,IF(J187=33,'Equivalencia BH-BMPT'!$D$34,IF(J187=34,'Equivalencia BH-BMPT'!$D$35,IF(J187=35,'Equivalencia BH-BMPT'!$D$36,IF(J187=36,'Equivalencia BH-BMPT'!$D$37,IF(J187=37,'Equivalencia BH-BMPT'!$D$38,IF(J187=38,'Equivalencia BH-BMPT'!#REF!,IF(J187=39,'Equivalencia BH-BMPT'!$D$40,IF(J187=40,'Equivalencia BH-BMPT'!$D$41,IF(J187=41,'Equivalencia BH-BMPT'!$D$42,IF(J187=42,'Equivalencia BH-BMPT'!$D$43,IF(J187=43,'Equivalencia BH-BMPT'!$D$44,IF(J187=44,'Equivalencia BH-BMPT'!$D$45,IF(J187=45,'Equivalencia BH-BMPT'!$D$46,"No ha seleccionado un número de programa")))))))))))))))))))))))))))))))))))))))))))))</f>
        <v>No ha seleccionado un número de programa</v>
      </c>
      <c r="L187" s="79">
        <v>0</v>
      </c>
      <c r="M187" s="76">
        <v>9010361407</v>
      </c>
      <c r="N187" s="97" t="s">
        <v>599</v>
      </c>
      <c r="O187" s="110"/>
      <c r="P187" s="66"/>
      <c r="Q187" s="67"/>
      <c r="R187" s="110"/>
      <c r="S187" s="100">
        <v>2043807</v>
      </c>
      <c r="T187" s="100">
        <f t="shared" si="12"/>
        <v>2043807</v>
      </c>
      <c r="U187" s="100">
        <v>0</v>
      </c>
      <c r="V187" s="105">
        <v>43201</v>
      </c>
      <c r="W187" s="105">
        <v>43201</v>
      </c>
      <c r="X187" s="105">
        <v>43769</v>
      </c>
      <c r="Y187" s="86">
        <v>60</v>
      </c>
      <c r="Z187" s="86"/>
      <c r="AA187" s="68"/>
      <c r="AB187" s="62" t="s">
        <v>791</v>
      </c>
      <c r="AC187" s="62"/>
      <c r="AD187" s="62"/>
      <c r="AE187" s="62"/>
      <c r="AF187" s="69">
        <f t="shared" si="10"/>
        <v>0</v>
      </c>
      <c r="AG187" s="27"/>
      <c r="AH187" s="27" t="b">
        <f t="shared" si="11"/>
        <v>1</v>
      </c>
    </row>
    <row r="188" spans="1:34" ht="44.25" customHeight="1" x14ac:dyDescent="0.25">
      <c r="A188" s="86">
        <v>28538</v>
      </c>
      <c r="B188" s="86">
        <v>2018</v>
      </c>
      <c r="C188" s="87" t="s">
        <v>362</v>
      </c>
      <c r="D188" s="74">
        <v>11</v>
      </c>
      <c r="E188" s="87" t="str">
        <f>IF(D188=1,'Tipo '!$B$2,IF(D188=2,'Tipo '!$B$3,IF(D188=3,'Tipo '!$B$4,IF(D188=4,'Tipo '!$B$5,IF(D188=5,'Tipo '!$B$6,IF(D188=6,'Tipo '!$B$7,IF(D188=7,'Tipo '!$B$8,IF(D188=8,'Tipo '!$B$9,IF(D188=9,'Tipo '!$B$10,IF(D188=10,'Tipo '!$B$11,IF(D188=11,'Tipo '!$B$12,IF(D188=12,'Tipo '!$B$13,IF(D188=13,'Tipo '!$B$14,IF(D188=14,'Tipo '!$B$15,IF(D188=15,'Tipo '!$B$16,IF(D188=16,'Tipo '!$B$17,IF(D188=17,'Tipo '!$B$18,IF(D188=18,'Tipo '!$B$19,IF(D188=19,'Tipo '!$B$20,IF(D188=20,'Tipo '!$B$21,"No ha seleccionado un tipo de contrato válido"))))))))))))))))))))</f>
        <v>SUMINISTRO</v>
      </c>
      <c r="F188" s="63" t="s">
        <v>104</v>
      </c>
      <c r="G188" s="63" t="s">
        <v>121</v>
      </c>
      <c r="H188" s="64" t="s">
        <v>526</v>
      </c>
      <c r="I188" s="83" t="s">
        <v>162</v>
      </c>
      <c r="J188" s="84"/>
      <c r="K188" s="65" t="str">
        <f>IF(J188=1,'Equivalencia BH-BMPT'!$D$2,IF(J188=2,'Equivalencia BH-BMPT'!$D$3,IF(J188=3,'Equivalencia BH-BMPT'!$D$4,IF(J188=4,'Equivalencia BH-BMPT'!$D$5,IF(J188=5,'Equivalencia BH-BMPT'!$D$6,IF(J188=6,'Equivalencia BH-BMPT'!$D$7,IF(J188=7,'Equivalencia BH-BMPT'!$D$8,IF(J188=8,'Equivalencia BH-BMPT'!$D$9,IF(J188=9,'Equivalencia BH-BMPT'!$D$10,IF(J188=10,'Equivalencia BH-BMPT'!$D$11,IF(J188=11,'Equivalencia BH-BMPT'!$D$12,IF(J188=12,'Equivalencia BH-BMPT'!$D$13,IF(J188=13,'Equivalencia BH-BMPT'!$D$14,IF(J188=14,'Equivalencia BH-BMPT'!$D$15,IF(J188=15,'Equivalencia BH-BMPT'!$D$16,IF(J188=16,'Equivalencia BH-BMPT'!$D$17,IF(J188=17,'Equivalencia BH-BMPT'!$D$18,IF(J188=18,'Equivalencia BH-BMPT'!$D$19,IF(J188=19,'Equivalencia BH-BMPT'!$D$20,IF(J188=20,'Equivalencia BH-BMPT'!$D$21,IF(J188=21,'Equivalencia BH-BMPT'!$D$22,IF(J188=22,'Equivalencia BH-BMPT'!$D$23,IF(J188=23,'Equivalencia BH-BMPT'!#REF!,IF(J188=24,'Equivalencia BH-BMPT'!$D$25,IF(J188=25,'Equivalencia BH-BMPT'!$D$26,IF(J188=26,'Equivalencia BH-BMPT'!$D$27,IF(J188=27,'Equivalencia BH-BMPT'!$D$28,IF(J188=28,'Equivalencia BH-BMPT'!$D$29,IF(J188=29,'Equivalencia BH-BMPT'!$D$30,IF(J188=30,'Equivalencia BH-BMPT'!$D$31,IF(J188=31,'Equivalencia BH-BMPT'!$D$32,IF(J188=32,'Equivalencia BH-BMPT'!$D$33,IF(J188=33,'Equivalencia BH-BMPT'!$D$34,IF(J188=34,'Equivalencia BH-BMPT'!$D$35,IF(J188=35,'Equivalencia BH-BMPT'!$D$36,IF(J188=36,'Equivalencia BH-BMPT'!$D$37,IF(J188=37,'Equivalencia BH-BMPT'!$D$38,IF(J188=38,'Equivalencia BH-BMPT'!#REF!,IF(J188=39,'Equivalencia BH-BMPT'!$D$40,IF(J188=40,'Equivalencia BH-BMPT'!$D$41,IF(J188=41,'Equivalencia BH-BMPT'!$D$42,IF(J188=42,'Equivalencia BH-BMPT'!$D$43,IF(J188=43,'Equivalencia BH-BMPT'!$D$44,IF(J188=44,'Equivalencia BH-BMPT'!$D$45,IF(J188=45,'Equivalencia BH-BMPT'!$D$46,"No ha seleccionado un número de programa")))))))))))))))))))))))))))))))))))))))))))))</f>
        <v>No ha seleccionado un número de programa</v>
      </c>
      <c r="L188" s="79">
        <v>0</v>
      </c>
      <c r="M188" s="76">
        <v>8300013381</v>
      </c>
      <c r="N188" s="97" t="s">
        <v>601</v>
      </c>
      <c r="O188" s="110"/>
      <c r="P188" s="66"/>
      <c r="Q188" s="67"/>
      <c r="R188" s="110"/>
      <c r="S188" s="100">
        <v>46615870</v>
      </c>
      <c r="T188" s="100">
        <f t="shared" si="12"/>
        <v>46615870</v>
      </c>
      <c r="U188" s="100">
        <v>11273168</v>
      </c>
      <c r="V188" s="105">
        <v>43238</v>
      </c>
      <c r="W188" s="105">
        <v>43238</v>
      </c>
      <c r="X188" s="105">
        <v>43602</v>
      </c>
      <c r="Y188" s="86">
        <v>360</v>
      </c>
      <c r="Z188" s="86"/>
      <c r="AA188" s="68"/>
      <c r="AB188" s="62" t="s">
        <v>791</v>
      </c>
      <c r="AC188" s="62"/>
      <c r="AD188" s="62"/>
      <c r="AE188" s="62"/>
      <c r="AF188" s="69">
        <f t="shared" si="10"/>
        <v>0.24183111888719441</v>
      </c>
      <c r="AG188" s="27"/>
      <c r="AH188" s="27" t="b">
        <f t="shared" si="11"/>
        <v>1</v>
      </c>
    </row>
    <row r="189" spans="1:34" ht="44.25" customHeight="1" x14ac:dyDescent="0.25">
      <c r="A189" s="86">
        <v>32438</v>
      </c>
      <c r="B189" s="86">
        <v>2018</v>
      </c>
      <c r="C189" s="87"/>
      <c r="D189" s="86">
        <v>11</v>
      </c>
      <c r="E189" s="87" t="str">
        <f>IF(D189=1,'Tipo '!$B$2,IF(D189=2,'Tipo '!$B$3,IF(D189=3,'Tipo '!$B$4,IF(D189=4,'Tipo '!$B$5,IF(D189=5,'Tipo '!$B$6,IF(D189=6,'Tipo '!$B$7,IF(D189=7,'Tipo '!$B$8,IF(D189=8,'Tipo '!$B$9,IF(D189=9,'Tipo '!$B$10,IF(D189=10,'Tipo '!$B$11,IF(D189=11,'Tipo '!$B$12,IF(D189=12,'Tipo '!$B$13,IF(D189=13,'Tipo '!$B$14,IF(D189=14,'Tipo '!$B$15,IF(D189=15,'Tipo '!$B$16,IF(D189=16,'Tipo '!$B$17,IF(D189=17,'Tipo '!$B$18,IF(D189=18,'Tipo '!$B$19,IF(D189=19,'Tipo '!$B$20,IF(D189=20,'Tipo '!$B$21,"No ha seleccionado un tipo de contrato válido"))))))))))))))))))))</f>
        <v>SUMINISTRO</v>
      </c>
      <c r="F189" s="63" t="s">
        <v>104</v>
      </c>
      <c r="G189" s="63" t="s">
        <v>121</v>
      </c>
      <c r="H189" s="64" t="s">
        <v>637</v>
      </c>
      <c r="I189" s="83" t="s">
        <v>163</v>
      </c>
      <c r="J189" s="84">
        <v>19</v>
      </c>
      <c r="K189" s="65" t="str">
        <f>IF(J189=1,'Equivalencia BH-BMPT'!$D$2,IF(J189=2,'Equivalencia BH-BMPT'!$D$3,IF(J189=3,'Equivalencia BH-BMPT'!$D$4,IF(J189=4,'Equivalencia BH-BMPT'!$D$5,IF(J189=5,'Equivalencia BH-BMPT'!$D$6,IF(J189=6,'Equivalencia BH-BMPT'!$D$7,IF(J189=7,'Equivalencia BH-BMPT'!$D$8,IF(J189=8,'Equivalencia BH-BMPT'!$D$9,IF(J189=9,'Equivalencia BH-BMPT'!$D$10,IF(J189=10,'Equivalencia BH-BMPT'!$D$11,IF(J189=11,'Equivalencia BH-BMPT'!$D$12,IF(J189=12,'Equivalencia BH-BMPT'!$D$13,IF(J189=13,'Equivalencia BH-BMPT'!$D$14,IF(J189=14,'Equivalencia BH-BMPT'!$D$15,IF(J189=15,'Equivalencia BH-BMPT'!$D$16,IF(J189=16,'Equivalencia BH-BMPT'!$D$17,IF(J189=17,'Equivalencia BH-BMPT'!$D$18,IF(J189=18,'Equivalencia BH-BMPT'!$D$19,IF(J189=19,'Equivalencia BH-BMPT'!$D$20,IF(J189=20,'Equivalencia BH-BMPT'!$D$21,IF(J189=21,'Equivalencia BH-BMPT'!$D$22,IF(J189=22,'Equivalencia BH-BMPT'!$D$23,IF(J189=23,'Equivalencia BH-BMPT'!#REF!,IF(J189=24,'Equivalencia BH-BMPT'!$D$25,IF(J189=25,'Equivalencia BH-BMPT'!$D$26,IF(J189=26,'Equivalencia BH-BMPT'!$D$27,IF(J189=27,'Equivalencia BH-BMPT'!$D$28,IF(J189=28,'Equivalencia BH-BMPT'!$D$29,IF(J189=29,'Equivalencia BH-BMPT'!$D$30,IF(J189=30,'Equivalencia BH-BMPT'!$D$31,IF(J189=31,'Equivalencia BH-BMPT'!$D$32,IF(J189=32,'Equivalencia BH-BMPT'!$D$33,IF(J189=33,'Equivalencia BH-BMPT'!$D$34,IF(J189=34,'Equivalencia BH-BMPT'!$D$35,IF(J189=35,'Equivalencia BH-BMPT'!$D$36,IF(J189=36,'Equivalencia BH-BMPT'!$D$37,IF(J189=37,'Equivalencia BH-BMPT'!$D$38,IF(J189=38,'Equivalencia BH-BMPT'!#REF!,IF(J189=39,'Equivalencia BH-BMPT'!$D$40,IF(J189=40,'Equivalencia BH-BMPT'!$D$41,IF(J189=41,'Equivalencia BH-BMPT'!$D$42,IF(J189=42,'Equivalencia BH-BMPT'!$D$43,IF(J189=43,'Equivalencia BH-BMPT'!$D$44,IF(J189=44,'Equivalencia BH-BMPT'!$D$45,IF(J189=45,'Equivalencia BH-BMPT'!$D$46,"No ha seleccionado un número de programa")))))))))))))))))))))))))))))))))))))))))))))</f>
        <v>Seguridad y convivencia para todos</v>
      </c>
      <c r="L189" s="79" t="s">
        <v>643</v>
      </c>
      <c r="M189" s="113">
        <v>890301886</v>
      </c>
      <c r="N189" s="97" t="s">
        <v>785</v>
      </c>
      <c r="O189" s="110">
        <v>439718000</v>
      </c>
      <c r="P189" s="66"/>
      <c r="Q189" s="67"/>
      <c r="R189" s="100">
        <v>0</v>
      </c>
      <c r="S189" s="100"/>
      <c r="T189" s="100">
        <f t="shared" si="12"/>
        <v>439718000</v>
      </c>
      <c r="U189" s="100">
        <v>0</v>
      </c>
      <c r="V189" s="105">
        <v>43399</v>
      </c>
      <c r="W189" s="105">
        <v>43399</v>
      </c>
      <c r="X189" s="105">
        <v>43524</v>
      </c>
      <c r="Y189" s="114">
        <v>120</v>
      </c>
      <c r="Z189" s="86">
        <v>0</v>
      </c>
      <c r="AA189" s="68"/>
      <c r="AB189" s="62"/>
      <c r="AC189" s="62" t="s">
        <v>791</v>
      </c>
      <c r="AD189" s="62"/>
      <c r="AE189" s="62"/>
      <c r="AF189" s="69">
        <f t="shared" si="10"/>
        <v>0</v>
      </c>
      <c r="AG189" s="27"/>
      <c r="AH189" s="27" t="b">
        <f t="shared" si="11"/>
        <v>0</v>
      </c>
    </row>
    <row r="190" spans="1:34" ht="44.25" customHeight="1" x14ac:dyDescent="0.25">
      <c r="A190" s="86">
        <v>32446</v>
      </c>
      <c r="B190" s="86">
        <v>2018</v>
      </c>
      <c r="C190" s="87"/>
      <c r="D190" s="86">
        <v>11</v>
      </c>
      <c r="E190" s="87" t="str">
        <f>IF(D190=1,'Tipo '!$B$2,IF(D190=2,'Tipo '!$B$3,IF(D190=3,'Tipo '!$B$4,IF(D190=4,'Tipo '!$B$5,IF(D190=5,'Tipo '!$B$6,IF(D190=6,'Tipo '!$B$7,IF(D190=7,'Tipo '!$B$8,IF(D190=8,'Tipo '!$B$9,IF(D190=9,'Tipo '!$B$10,IF(D190=10,'Tipo '!$B$11,IF(D190=11,'Tipo '!$B$12,IF(D190=12,'Tipo '!$B$13,IF(D190=13,'Tipo '!$B$14,IF(D190=14,'Tipo '!$B$15,IF(D190=15,'Tipo '!$B$16,IF(D190=16,'Tipo '!$B$17,IF(D190=17,'Tipo '!$B$18,IF(D190=18,'Tipo '!$B$19,IF(D190=19,'Tipo '!$B$20,IF(D190=20,'Tipo '!$B$21,"No ha seleccionado un tipo de contrato válido"))))))))))))))))))))</f>
        <v>SUMINISTRO</v>
      </c>
      <c r="F190" s="63" t="s">
        <v>104</v>
      </c>
      <c r="G190" s="63" t="s">
        <v>121</v>
      </c>
      <c r="H190" s="64" t="s">
        <v>638</v>
      </c>
      <c r="I190" s="83" t="s">
        <v>163</v>
      </c>
      <c r="J190" s="84">
        <v>19</v>
      </c>
      <c r="K190" s="65" t="str">
        <f>IF(J190=1,'Equivalencia BH-BMPT'!$D$2,IF(J190=2,'Equivalencia BH-BMPT'!$D$3,IF(J190=3,'Equivalencia BH-BMPT'!$D$4,IF(J190=4,'Equivalencia BH-BMPT'!$D$5,IF(J190=5,'Equivalencia BH-BMPT'!$D$6,IF(J190=6,'Equivalencia BH-BMPT'!$D$7,IF(J190=7,'Equivalencia BH-BMPT'!$D$8,IF(J190=8,'Equivalencia BH-BMPT'!$D$9,IF(J190=9,'Equivalencia BH-BMPT'!$D$10,IF(J190=10,'Equivalencia BH-BMPT'!$D$11,IF(J190=11,'Equivalencia BH-BMPT'!$D$12,IF(J190=12,'Equivalencia BH-BMPT'!$D$13,IF(J190=13,'Equivalencia BH-BMPT'!$D$14,IF(J190=14,'Equivalencia BH-BMPT'!$D$15,IF(J190=15,'Equivalencia BH-BMPT'!$D$16,IF(J190=16,'Equivalencia BH-BMPT'!$D$17,IF(J190=17,'Equivalencia BH-BMPT'!$D$18,IF(J190=18,'Equivalencia BH-BMPT'!$D$19,IF(J190=19,'Equivalencia BH-BMPT'!$D$20,IF(J190=20,'Equivalencia BH-BMPT'!$D$21,IF(J190=21,'Equivalencia BH-BMPT'!$D$22,IF(J190=22,'Equivalencia BH-BMPT'!$D$23,IF(J190=23,'Equivalencia BH-BMPT'!#REF!,IF(J190=24,'Equivalencia BH-BMPT'!$D$25,IF(J190=25,'Equivalencia BH-BMPT'!$D$26,IF(J190=26,'Equivalencia BH-BMPT'!$D$27,IF(J190=27,'Equivalencia BH-BMPT'!$D$28,IF(J190=28,'Equivalencia BH-BMPT'!$D$29,IF(J190=29,'Equivalencia BH-BMPT'!$D$30,IF(J190=30,'Equivalencia BH-BMPT'!$D$31,IF(J190=31,'Equivalencia BH-BMPT'!$D$32,IF(J190=32,'Equivalencia BH-BMPT'!$D$33,IF(J190=33,'Equivalencia BH-BMPT'!$D$34,IF(J190=34,'Equivalencia BH-BMPT'!$D$35,IF(J190=35,'Equivalencia BH-BMPT'!$D$36,IF(J190=36,'Equivalencia BH-BMPT'!$D$37,IF(J190=37,'Equivalencia BH-BMPT'!$D$38,IF(J190=38,'Equivalencia BH-BMPT'!#REF!,IF(J190=39,'Equivalencia BH-BMPT'!$D$40,IF(J190=40,'Equivalencia BH-BMPT'!$D$41,IF(J190=41,'Equivalencia BH-BMPT'!$D$42,IF(J190=42,'Equivalencia BH-BMPT'!$D$43,IF(J190=43,'Equivalencia BH-BMPT'!$D$44,IF(J190=44,'Equivalencia BH-BMPT'!$D$45,IF(J190=45,'Equivalencia BH-BMPT'!$D$46,"No ha seleccionado un número de programa")))))))))))))))))))))))))))))))))))))))))))))</f>
        <v>Seguridad y convivencia para todos</v>
      </c>
      <c r="L190" s="79" t="s">
        <v>643</v>
      </c>
      <c r="M190" s="113">
        <v>809169776</v>
      </c>
      <c r="N190" s="97" t="s">
        <v>786</v>
      </c>
      <c r="O190" s="110">
        <v>86534688</v>
      </c>
      <c r="P190" s="66"/>
      <c r="Q190" s="67"/>
      <c r="R190" s="100">
        <v>0</v>
      </c>
      <c r="S190" s="100">
        <v>0</v>
      </c>
      <c r="T190" s="100">
        <f t="shared" si="12"/>
        <v>86534688</v>
      </c>
      <c r="U190" s="100">
        <v>0</v>
      </c>
      <c r="V190" s="105">
        <v>43399</v>
      </c>
      <c r="W190" s="105">
        <v>43399</v>
      </c>
      <c r="X190" s="105">
        <v>43524</v>
      </c>
      <c r="Y190" s="114">
        <v>120</v>
      </c>
      <c r="Z190" s="86">
        <v>0</v>
      </c>
      <c r="AA190" s="68"/>
      <c r="AB190" s="62"/>
      <c r="AC190" s="62" t="s">
        <v>791</v>
      </c>
      <c r="AD190" s="62"/>
      <c r="AE190" s="62"/>
      <c r="AF190" s="69">
        <f t="shared" si="10"/>
        <v>0</v>
      </c>
      <c r="AG190" s="27"/>
      <c r="AH190" s="27" t="b">
        <f t="shared" si="11"/>
        <v>0</v>
      </c>
    </row>
    <row r="191" spans="1:34" ht="44.25" customHeight="1" x14ac:dyDescent="0.25">
      <c r="A191" s="86">
        <v>32450</v>
      </c>
      <c r="B191" s="86">
        <v>2018</v>
      </c>
      <c r="C191" s="87"/>
      <c r="D191" s="86">
        <v>11</v>
      </c>
      <c r="E191" s="87" t="str">
        <f>IF(D191=1,'Tipo '!$B$2,IF(D191=2,'Tipo '!$B$3,IF(D191=3,'Tipo '!$B$4,IF(D191=4,'Tipo '!$B$5,IF(D191=5,'Tipo '!$B$6,IF(D191=6,'Tipo '!$B$7,IF(D191=7,'Tipo '!$B$8,IF(D191=8,'Tipo '!$B$9,IF(D191=9,'Tipo '!$B$10,IF(D191=10,'Tipo '!$B$11,IF(D191=11,'Tipo '!$B$12,IF(D191=12,'Tipo '!$B$13,IF(D191=13,'Tipo '!$B$14,IF(D191=14,'Tipo '!$B$15,IF(D191=15,'Tipo '!$B$16,IF(D191=16,'Tipo '!$B$17,IF(D191=17,'Tipo '!$B$18,IF(D191=18,'Tipo '!$B$19,IF(D191=19,'Tipo '!$B$20,IF(D191=20,'Tipo '!$B$21,"No ha seleccionado un tipo de contrato válido"))))))))))))))))))))</f>
        <v>SUMINISTRO</v>
      </c>
      <c r="F191" s="63" t="s">
        <v>104</v>
      </c>
      <c r="G191" s="63" t="s">
        <v>121</v>
      </c>
      <c r="H191" s="64" t="s">
        <v>639</v>
      </c>
      <c r="I191" s="83" t="s">
        <v>163</v>
      </c>
      <c r="J191" s="84">
        <v>19</v>
      </c>
      <c r="K191" s="65" t="str">
        <f>IF(J191=1,'Equivalencia BH-BMPT'!$D$2,IF(J191=2,'Equivalencia BH-BMPT'!$D$3,IF(J191=3,'Equivalencia BH-BMPT'!$D$4,IF(J191=4,'Equivalencia BH-BMPT'!$D$5,IF(J191=5,'Equivalencia BH-BMPT'!$D$6,IF(J191=6,'Equivalencia BH-BMPT'!$D$7,IF(J191=7,'Equivalencia BH-BMPT'!$D$8,IF(J191=8,'Equivalencia BH-BMPT'!$D$9,IF(J191=9,'Equivalencia BH-BMPT'!$D$10,IF(J191=10,'Equivalencia BH-BMPT'!$D$11,IF(J191=11,'Equivalencia BH-BMPT'!$D$12,IF(J191=12,'Equivalencia BH-BMPT'!$D$13,IF(J191=13,'Equivalencia BH-BMPT'!$D$14,IF(J191=14,'Equivalencia BH-BMPT'!$D$15,IF(J191=15,'Equivalencia BH-BMPT'!$D$16,IF(J191=16,'Equivalencia BH-BMPT'!$D$17,IF(J191=17,'Equivalencia BH-BMPT'!$D$18,IF(J191=18,'Equivalencia BH-BMPT'!$D$19,IF(J191=19,'Equivalencia BH-BMPT'!$D$20,IF(J191=20,'Equivalencia BH-BMPT'!$D$21,IF(J191=21,'Equivalencia BH-BMPT'!$D$22,IF(J191=22,'Equivalencia BH-BMPT'!$D$23,IF(J191=23,'Equivalencia BH-BMPT'!#REF!,IF(J191=24,'Equivalencia BH-BMPT'!$D$25,IF(J191=25,'Equivalencia BH-BMPT'!$D$26,IF(J191=26,'Equivalencia BH-BMPT'!$D$27,IF(J191=27,'Equivalencia BH-BMPT'!$D$28,IF(J191=28,'Equivalencia BH-BMPT'!$D$29,IF(J191=29,'Equivalencia BH-BMPT'!$D$30,IF(J191=30,'Equivalencia BH-BMPT'!$D$31,IF(J191=31,'Equivalencia BH-BMPT'!$D$32,IF(J191=32,'Equivalencia BH-BMPT'!$D$33,IF(J191=33,'Equivalencia BH-BMPT'!$D$34,IF(J191=34,'Equivalencia BH-BMPT'!$D$35,IF(J191=35,'Equivalencia BH-BMPT'!$D$36,IF(J191=36,'Equivalencia BH-BMPT'!$D$37,IF(J191=37,'Equivalencia BH-BMPT'!$D$38,IF(J191=38,'Equivalencia BH-BMPT'!#REF!,IF(J191=39,'Equivalencia BH-BMPT'!$D$40,IF(J191=40,'Equivalencia BH-BMPT'!$D$41,IF(J191=41,'Equivalencia BH-BMPT'!$D$42,IF(J191=42,'Equivalencia BH-BMPT'!$D$43,IF(J191=43,'Equivalencia BH-BMPT'!$D$44,IF(J191=44,'Equivalencia BH-BMPT'!$D$45,IF(J191=45,'Equivalencia BH-BMPT'!$D$46,"No ha seleccionado un número de programa")))))))))))))))))))))))))))))))))))))))))))))</f>
        <v>Seguridad y convivencia para todos</v>
      </c>
      <c r="L191" s="79" t="s">
        <v>643</v>
      </c>
      <c r="M191" s="113">
        <v>860025792</v>
      </c>
      <c r="N191" s="97" t="s">
        <v>787</v>
      </c>
      <c r="O191" s="110">
        <v>235650200</v>
      </c>
      <c r="P191" s="66"/>
      <c r="Q191" s="67"/>
      <c r="R191" s="100">
        <v>0</v>
      </c>
      <c r="S191" s="100">
        <v>0</v>
      </c>
      <c r="T191" s="100">
        <f t="shared" si="12"/>
        <v>235650200</v>
      </c>
      <c r="U191" s="100">
        <v>0</v>
      </c>
      <c r="V191" s="105">
        <v>43399</v>
      </c>
      <c r="W191" s="105">
        <v>43399</v>
      </c>
      <c r="X191" s="105">
        <v>43553</v>
      </c>
      <c r="Y191" s="62">
        <v>150</v>
      </c>
      <c r="Z191" s="86">
        <v>0</v>
      </c>
      <c r="AA191" s="68"/>
      <c r="AB191" s="62"/>
      <c r="AC191" s="62" t="s">
        <v>791</v>
      </c>
      <c r="AD191" s="62"/>
      <c r="AE191" s="62"/>
      <c r="AF191" s="69">
        <f t="shared" si="10"/>
        <v>0</v>
      </c>
      <c r="AG191" s="27"/>
      <c r="AH191" s="27" t="b">
        <f t="shared" si="11"/>
        <v>0</v>
      </c>
    </row>
    <row r="192" spans="1:34" ht="44.25" customHeight="1" x14ac:dyDescent="0.25">
      <c r="A192" s="86">
        <v>32457</v>
      </c>
      <c r="B192" s="86">
        <v>2018</v>
      </c>
      <c r="C192" s="87"/>
      <c r="D192" s="86">
        <v>11</v>
      </c>
      <c r="E192" s="87" t="str">
        <f>IF(D192=1,'Tipo '!$B$2,IF(D192=2,'Tipo '!$B$3,IF(D192=3,'Tipo '!$B$4,IF(D192=4,'Tipo '!$B$5,IF(D192=5,'Tipo '!$B$6,IF(D192=6,'Tipo '!$B$7,IF(D192=7,'Tipo '!$B$8,IF(D192=8,'Tipo '!$B$9,IF(D192=9,'Tipo '!$B$10,IF(D192=10,'Tipo '!$B$11,IF(D192=11,'Tipo '!$B$12,IF(D192=12,'Tipo '!$B$13,IF(D192=13,'Tipo '!$B$14,IF(D192=14,'Tipo '!$B$15,IF(D192=15,'Tipo '!$B$16,IF(D192=16,'Tipo '!$B$17,IF(D192=17,'Tipo '!$B$18,IF(D192=18,'Tipo '!$B$19,IF(D192=19,'Tipo '!$B$20,IF(D192=20,'Tipo '!$B$21,"No ha seleccionado un tipo de contrato válido"))))))))))))))))))))</f>
        <v>SUMINISTRO</v>
      </c>
      <c r="F192" s="63" t="s">
        <v>104</v>
      </c>
      <c r="G192" s="63" t="s">
        <v>121</v>
      </c>
      <c r="H192" s="64" t="s">
        <v>640</v>
      </c>
      <c r="I192" s="83" t="s">
        <v>163</v>
      </c>
      <c r="J192" s="84">
        <v>19</v>
      </c>
      <c r="K192" s="65" t="str">
        <f>IF(J192=1,'Equivalencia BH-BMPT'!$D$2,IF(J192=2,'Equivalencia BH-BMPT'!$D$3,IF(J192=3,'Equivalencia BH-BMPT'!$D$4,IF(J192=4,'Equivalencia BH-BMPT'!$D$5,IF(J192=5,'Equivalencia BH-BMPT'!$D$6,IF(J192=6,'Equivalencia BH-BMPT'!$D$7,IF(J192=7,'Equivalencia BH-BMPT'!$D$8,IF(J192=8,'Equivalencia BH-BMPT'!$D$9,IF(J192=9,'Equivalencia BH-BMPT'!$D$10,IF(J192=10,'Equivalencia BH-BMPT'!$D$11,IF(J192=11,'Equivalencia BH-BMPT'!$D$12,IF(J192=12,'Equivalencia BH-BMPT'!$D$13,IF(J192=13,'Equivalencia BH-BMPT'!$D$14,IF(J192=14,'Equivalencia BH-BMPT'!$D$15,IF(J192=15,'Equivalencia BH-BMPT'!$D$16,IF(J192=16,'Equivalencia BH-BMPT'!$D$17,IF(J192=17,'Equivalencia BH-BMPT'!$D$18,IF(J192=18,'Equivalencia BH-BMPT'!$D$19,IF(J192=19,'Equivalencia BH-BMPT'!$D$20,IF(J192=20,'Equivalencia BH-BMPT'!$D$21,IF(J192=21,'Equivalencia BH-BMPT'!$D$22,IF(J192=22,'Equivalencia BH-BMPT'!$D$23,IF(J192=23,'Equivalencia BH-BMPT'!#REF!,IF(J192=24,'Equivalencia BH-BMPT'!$D$25,IF(J192=25,'Equivalencia BH-BMPT'!$D$26,IF(J192=26,'Equivalencia BH-BMPT'!$D$27,IF(J192=27,'Equivalencia BH-BMPT'!$D$28,IF(J192=28,'Equivalencia BH-BMPT'!$D$29,IF(J192=29,'Equivalencia BH-BMPT'!$D$30,IF(J192=30,'Equivalencia BH-BMPT'!$D$31,IF(J192=31,'Equivalencia BH-BMPT'!$D$32,IF(J192=32,'Equivalencia BH-BMPT'!$D$33,IF(J192=33,'Equivalencia BH-BMPT'!$D$34,IF(J192=34,'Equivalencia BH-BMPT'!$D$35,IF(J192=35,'Equivalencia BH-BMPT'!$D$36,IF(J192=36,'Equivalencia BH-BMPT'!$D$37,IF(J192=37,'Equivalencia BH-BMPT'!$D$38,IF(J192=38,'Equivalencia BH-BMPT'!#REF!,IF(J192=39,'Equivalencia BH-BMPT'!$D$40,IF(J192=40,'Equivalencia BH-BMPT'!$D$41,IF(J192=41,'Equivalencia BH-BMPT'!$D$42,IF(J192=42,'Equivalencia BH-BMPT'!$D$43,IF(J192=43,'Equivalencia BH-BMPT'!$D$44,IF(J192=44,'Equivalencia BH-BMPT'!$D$45,IF(J192=45,'Equivalencia BH-BMPT'!$D$46,"No ha seleccionado un número de programa")))))))))))))))))))))))))))))))))))))))))))))</f>
        <v>Seguridad y convivencia para todos</v>
      </c>
      <c r="L192" s="79" t="s">
        <v>643</v>
      </c>
      <c r="M192" s="76">
        <v>860025792</v>
      </c>
      <c r="N192" s="97" t="s">
        <v>787</v>
      </c>
      <c r="O192" s="110">
        <v>228430800</v>
      </c>
      <c r="P192" s="66"/>
      <c r="Q192" s="67"/>
      <c r="R192" s="100">
        <v>0</v>
      </c>
      <c r="S192" s="100">
        <v>0</v>
      </c>
      <c r="T192" s="100">
        <f t="shared" si="12"/>
        <v>228430800</v>
      </c>
      <c r="U192" s="100">
        <v>0</v>
      </c>
      <c r="V192" s="105">
        <v>43399</v>
      </c>
      <c r="W192" s="105">
        <v>43399</v>
      </c>
      <c r="X192" s="105">
        <v>43553</v>
      </c>
      <c r="Y192" s="114">
        <v>150</v>
      </c>
      <c r="Z192" s="86">
        <v>0</v>
      </c>
      <c r="AA192" s="68"/>
      <c r="AB192" s="62"/>
      <c r="AC192" s="62" t="s">
        <v>791</v>
      </c>
      <c r="AD192" s="62"/>
      <c r="AE192" s="62"/>
      <c r="AF192" s="69">
        <f t="shared" si="10"/>
        <v>0</v>
      </c>
      <c r="AG192" s="27"/>
      <c r="AH192" s="27" t="b">
        <f t="shared" si="11"/>
        <v>0</v>
      </c>
    </row>
    <row r="193" spans="1:34" ht="44.25" customHeight="1" x14ac:dyDescent="0.25">
      <c r="A193" s="86" t="s">
        <v>636</v>
      </c>
      <c r="B193" s="86">
        <v>2018</v>
      </c>
      <c r="C193" s="87"/>
      <c r="D193" s="86">
        <v>20</v>
      </c>
      <c r="E193" s="87" t="str">
        <f>IF(D193=1,'Tipo '!$B$2,IF(D193=2,'Tipo '!$B$3,IF(D193=3,'Tipo '!$B$4,IF(D193=4,'Tipo '!$B$5,IF(D193=5,'Tipo '!$B$6,IF(D193=6,'Tipo '!$B$7,IF(D193=7,'Tipo '!$B$8,IF(D193=8,'Tipo '!$B$9,IF(D193=9,'Tipo '!$B$10,IF(D193=10,'Tipo '!$B$11,IF(D193=11,'Tipo '!$B$12,IF(D193=12,'Tipo '!$B$13,IF(D193=13,'Tipo '!$B$14,IF(D193=14,'Tipo '!$B$15,IF(D193=15,'Tipo '!$B$16,IF(D193=16,'Tipo '!$B$17,IF(D193=17,'Tipo '!$B$18,IF(D193=18,'Tipo '!$B$19,IF(D193=19,'Tipo '!$B$20,IF(D193=20,'Tipo '!$B$21,"No ha seleccionado un tipo de contrato válido"))))))))))))))))))))</f>
        <v>OTROS GASTOS</v>
      </c>
      <c r="F193" s="63"/>
      <c r="G193" s="63"/>
      <c r="H193" s="64" t="s">
        <v>641</v>
      </c>
      <c r="I193" s="83" t="s">
        <v>163</v>
      </c>
      <c r="J193" s="84">
        <v>45</v>
      </c>
      <c r="K193" s="65" t="str">
        <f>IF(J193=1,'Equivalencia BH-BMPT'!$D$2,IF(J193=2,'Equivalencia BH-BMPT'!$D$3,IF(J193=3,'Equivalencia BH-BMPT'!$D$4,IF(J193=4,'Equivalencia BH-BMPT'!$D$5,IF(J193=5,'Equivalencia BH-BMPT'!$D$6,IF(J193=6,'Equivalencia BH-BMPT'!$D$7,IF(J193=7,'Equivalencia BH-BMPT'!$D$8,IF(J193=8,'Equivalencia BH-BMPT'!$D$9,IF(J193=9,'Equivalencia BH-BMPT'!$D$10,IF(J193=10,'Equivalencia BH-BMPT'!$D$11,IF(J193=11,'Equivalencia BH-BMPT'!$D$12,IF(J193=12,'Equivalencia BH-BMPT'!$D$13,IF(J193=13,'Equivalencia BH-BMPT'!$D$14,IF(J193=14,'Equivalencia BH-BMPT'!$D$15,IF(J193=15,'Equivalencia BH-BMPT'!$D$16,IF(J193=16,'Equivalencia BH-BMPT'!$D$17,IF(J193=17,'Equivalencia BH-BMPT'!$D$18,IF(J193=18,'Equivalencia BH-BMPT'!$D$19,IF(J193=19,'Equivalencia BH-BMPT'!$D$20,IF(J193=20,'Equivalencia BH-BMPT'!$D$21,IF(J193=21,'Equivalencia BH-BMPT'!$D$22,IF(J193=22,'Equivalencia BH-BMPT'!$D$23,IF(J193=23,'Equivalencia BH-BMPT'!#REF!,IF(J193=24,'Equivalencia BH-BMPT'!$D$25,IF(J193=25,'Equivalencia BH-BMPT'!$D$26,IF(J193=26,'Equivalencia BH-BMPT'!$D$27,IF(J193=27,'Equivalencia BH-BMPT'!$D$28,IF(J193=28,'Equivalencia BH-BMPT'!$D$29,IF(J193=29,'Equivalencia BH-BMPT'!$D$30,IF(J193=30,'Equivalencia BH-BMPT'!$D$31,IF(J193=31,'Equivalencia BH-BMPT'!$D$32,IF(J193=32,'Equivalencia BH-BMPT'!$D$33,IF(J193=33,'Equivalencia BH-BMPT'!$D$34,IF(J193=34,'Equivalencia BH-BMPT'!$D$35,IF(J193=35,'Equivalencia BH-BMPT'!$D$36,IF(J193=36,'Equivalencia BH-BMPT'!$D$37,IF(J193=37,'Equivalencia BH-BMPT'!$D$38,IF(J193=38,'Equivalencia BH-BMPT'!#REF!,IF(J193=39,'Equivalencia BH-BMPT'!$D$40,IF(J193=40,'Equivalencia BH-BMPT'!$D$41,IF(J193=41,'Equivalencia BH-BMPT'!$D$42,IF(J193=42,'Equivalencia BH-BMPT'!$D$43,IF(J193=43,'Equivalencia BH-BMPT'!$D$44,IF(J193=44,'Equivalencia BH-BMPT'!$D$45,IF(J193=45,'Equivalencia BH-BMPT'!$D$46,"No ha seleccionado un número de programa")))))))))))))))))))))))))))))))))))))))))))))</f>
        <v>Gobernanza e influencia local, regional e internacional</v>
      </c>
      <c r="L193" s="79">
        <v>1326</v>
      </c>
      <c r="M193" s="62"/>
      <c r="N193" s="97" t="s">
        <v>790</v>
      </c>
      <c r="O193" s="110">
        <v>573260271</v>
      </c>
      <c r="P193" s="66"/>
      <c r="Q193" s="67"/>
      <c r="R193" s="100"/>
      <c r="S193" s="100"/>
      <c r="T193" s="100">
        <f t="shared" si="12"/>
        <v>573260271</v>
      </c>
      <c r="U193" s="100">
        <v>525401814</v>
      </c>
      <c r="V193" s="105"/>
      <c r="W193" s="105"/>
      <c r="X193" s="105"/>
      <c r="Y193" s="86"/>
      <c r="Z193" s="86"/>
      <c r="AA193" s="68"/>
      <c r="AB193" s="62"/>
      <c r="AC193" s="62"/>
      <c r="AD193" s="62" t="s">
        <v>791</v>
      </c>
      <c r="AE193" s="62"/>
      <c r="AF193" s="69">
        <f t="shared" si="10"/>
        <v>0.91651530827957894</v>
      </c>
      <c r="AG193" s="27"/>
      <c r="AH193" s="27" t="b">
        <f t="shared" si="11"/>
        <v>0</v>
      </c>
    </row>
    <row r="194" spans="1:34" ht="44.25" customHeight="1" x14ac:dyDescent="0.25">
      <c r="A194" s="86" t="s">
        <v>792</v>
      </c>
      <c r="B194" s="86">
        <v>2018</v>
      </c>
      <c r="C194" s="87"/>
      <c r="D194" s="86">
        <v>20</v>
      </c>
      <c r="E194" s="87" t="str">
        <f>IF(D194=1,'Tipo '!$B$2,IF(D194=2,'Tipo '!$B$3,IF(D194=3,'Tipo '!$B$4,IF(D194=4,'Tipo '!$B$5,IF(D194=5,'Tipo '!$B$6,IF(D194=6,'Tipo '!$B$7,IF(D194=7,'Tipo '!$B$8,IF(D194=8,'Tipo '!$B$9,IF(D194=9,'Tipo '!$B$10,IF(D194=10,'Tipo '!$B$11,IF(D194=11,'Tipo '!$B$12,IF(D194=12,'Tipo '!$B$13,IF(D194=13,'Tipo '!$B$14,IF(D194=14,'Tipo '!$B$15,IF(D194=15,'Tipo '!$B$16,IF(D194=16,'Tipo '!$B$17,IF(D194=17,'Tipo '!$B$18,IF(D194=18,'Tipo '!$B$19,IF(D194=19,'Tipo '!$B$20,IF(D194=20,'Tipo '!$B$21,"No ha seleccionado un tipo de contrato válido"))))))))))))))))))))</f>
        <v>OTROS GASTOS</v>
      </c>
      <c r="F194" s="63"/>
      <c r="G194" s="63"/>
      <c r="H194" s="64" t="s">
        <v>793</v>
      </c>
      <c r="I194" s="83" t="s">
        <v>163</v>
      </c>
      <c r="J194" s="84">
        <v>18</v>
      </c>
      <c r="K194" s="65" t="str">
        <f>IF(J194=1,'Equivalencia BH-BMPT'!$D$2,IF(J194=2,'Equivalencia BH-BMPT'!$D$3,IF(J194=3,'Equivalencia BH-BMPT'!$D$4,IF(J194=4,'Equivalencia BH-BMPT'!$D$5,IF(J194=5,'Equivalencia BH-BMPT'!$D$6,IF(J194=6,'Equivalencia BH-BMPT'!$D$7,IF(J194=7,'Equivalencia BH-BMPT'!$D$8,IF(J194=8,'Equivalencia BH-BMPT'!$D$9,IF(J194=9,'Equivalencia BH-BMPT'!$D$10,IF(J194=10,'Equivalencia BH-BMPT'!$D$11,IF(J194=11,'Equivalencia BH-BMPT'!$D$12,IF(J194=12,'Equivalencia BH-BMPT'!$D$13,IF(J194=13,'Equivalencia BH-BMPT'!$D$14,IF(J194=14,'Equivalencia BH-BMPT'!$D$15,IF(J194=15,'Equivalencia BH-BMPT'!$D$16,IF(J194=16,'Equivalencia BH-BMPT'!$D$17,IF(J194=17,'Equivalencia BH-BMPT'!$D$18,IF(J194=18,'Equivalencia BH-BMPT'!$D$19,IF(J194=19,'Equivalencia BH-BMPT'!$D$20,IF(J194=20,'Equivalencia BH-BMPT'!$D$21,IF(J194=21,'Equivalencia BH-BMPT'!$D$22,IF(J194=22,'Equivalencia BH-BMPT'!$D$23,IF(J194=23,'Equivalencia BH-BMPT'!#REF!,IF(J194=24,'Equivalencia BH-BMPT'!$D$25,IF(J194=25,'Equivalencia BH-BMPT'!$D$26,IF(J194=26,'Equivalencia BH-BMPT'!$D$27,IF(J194=27,'Equivalencia BH-BMPT'!$D$28,IF(J194=28,'Equivalencia BH-BMPT'!$D$29,IF(J194=29,'Equivalencia BH-BMPT'!$D$30,IF(J194=30,'Equivalencia BH-BMPT'!$D$31,IF(J194=31,'Equivalencia BH-BMPT'!$D$32,IF(J194=32,'Equivalencia BH-BMPT'!$D$33,IF(J194=33,'Equivalencia BH-BMPT'!$D$34,IF(J194=34,'Equivalencia BH-BMPT'!$D$35,IF(J194=35,'Equivalencia BH-BMPT'!$D$36,IF(J194=36,'Equivalencia BH-BMPT'!$D$37,IF(J194=37,'Equivalencia BH-BMPT'!$D$38,IF(J194=38,'Equivalencia BH-BMPT'!#REF!,IF(J194=39,'Equivalencia BH-BMPT'!$D$40,IF(J194=40,'Equivalencia BH-BMPT'!$D$41,IF(J194=41,'Equivalencia BH-BMPT'!$D$42,IF(J194=42,'Equivalencia BH-BMPT'!$D$43,IF(J194=43,'Equivalencia BH-BMPT'!$D$44,IF(J194=44,'Equivalencia BH-BMPT'!$D$45,IF(J194=45,'Equivalencia BH-BMPT'!$D$46,"No ha seleccionado un número de programa")))))))))))))))))))))))))))))))))))))))))))))</f>
        <v>Mejor movilidad para todos</v>
      </c>
      <c r="L194" s="79" t="s">
        <v>644</v>
      </c>
      <c r="M194" s="62"/>
      <c r="N194" s="97" t="s">
        <v>794</v>
      </c>
      <c r="O194" s="110">
        <v>207464264</v>
      </c>
      <c r="P194" s="66"/>
      <c r="Q194" s="67"/>
      <c r="R194" s="100"/>
      <c r="S194" s="100"/>
      <c r="T194" s="100">
        <f t="shared" si="12"/>
        <v>207464264</v>
      </c>
      <c r="U194" s="100">
        <v>207464264</v>
      </c>
      <c r="V194" s="105"/>
      <c r="W194" s="105"/>
      <c r="X194" s="105"/>
      <c r="Y194" s="86"/>
      <c r="Z194" s="86"/>
      <c r="AA194" s="68"/>
      <c r="AB194" s="62"/>
      <c r="AC194" s="62"/>
      <c r="AD194" s="62" t="s">
        <v>791</v>
      </c>
      <c r="AE194" s="62"/>
      <c r="AF194" s="69">
        <f>SUM(U194/T194)</f>
        <v>1</v>
      </c>
      <c r="AG194" s="27"/>
      <c r="AH194" s="27" t="b">
        <f>IF(I194="Funcionamiento",J194=0,J194="")</f>
        <v>0</v>
      </c>
    </row>
    <row r="195" spans="1:34" ht="44.25" customHeight="1" x14ac:dyDescent="0.25">
      <c r="A195" s="86">
        <v>2</v>
      </c>
      <c r="B195" s="86">
        <v>2017</v>
      </c>
      <c r="C195" s="87" t="s">
        <v>797</v>
      </c>
      <c r="D195" s="86">
        <v>16</v>
      </c>
      <c r="E195" s="87" t="str">
        <f>IF(D195=1,'Tipo '!$B$2,IF(D195=2,'Tipo '!$B$3,IF(D195=3,'Tipo '!$B$4,IF(D195=4,'Tipo '!$B$5,IF(D195=5,'Tipo '!$B$6,IF(D195=6,'Tipo '!$B$7,IF(D195=7,'Tipo '!$B$8,IF(D195=8,'Tipo '!$B$9,IF(D195=9,'Tipo '!$B$10,IF(D195=10,'Tipo '!$B$11,IF(D195=11,'Tipo '!$B$12,IF(D195=12,'Tipo '!$B$13,IF(D195=13,'Tipo '!$B$14,IF(D195=14,'Tipo '!$B$15,IF(D195=15,'Tipo '!$B$16,IF(D195=16,'Tipo '!$B$17,IF(D195=17,'Tipo '!$B$18,IF(D195=18,'Tipo '!$B$19,IF(D195=19,'Tipo '!$B$20,IF(D195=20,'Tipo '!$B$21,"No ha seleccionado un tipo de contrato válido"))))))))))))))))))))</f>
        <v>CONTRATOS INTERADMINISTRATIVOS</v>
      </c>
      <c r="F195" s="63" t="s">
        <v>107</v>
      </c>
      <c r="G195" s="63" t="s">
        <v>111</v>
      </c>
      <c r="H195" s="64" t="s">
        <v>804</v>
      </c>
      <c r="I195" s="83" t="s">
        <v>162</v>
      </c>
      <c r="J195" s="84"/>
      <c r="K195" s="65" t="str">
        <f>IF(J195=1,'Equivalencia BH-BMPT'!$D$2,IF(J195=2,'Equivalencia BH-BMPT'!$D$3,IF(J195=3,'Equivalencia BH-BMPT'!$D$4,IF(J195=4,'Equivalencia BH-BMPT'!$D$5,IF(J195=5,'Equivalencia BH-BMPT'!$D$6,IF(J195=6,'Equivalencia BH-BMPT'!$D$7,IF(J195=7,'Equivalencia BH-BMPT'!$D$8,IF(J195=8,'Equivalencia BH-BMPT'!$D$9,IF(J195=9,'Equivalencia BH-BMPT'!$D$10,IF(J195=10,'Equivalencia BH-BMPT'!$D$11,IF(J195=11,'Equivalencia BH-BMPT'!$D$12,IF(J195=12,'Equivalencia BH-BMPT'!$D$13,IF(J195=13,'Equivalencia BH-BMPT'!$D$14,IF(J195=14,'Equivalencia BH-BMPT'!$D$15,IF(J195=15,'Equivalencia BH-BMPT'!$D$16,IF(J195=16,'Equivalencia BH-BMPT'!$D$17,IF(J195=17,'Equivalencia BH-BMPT'!$D$18,IF(J195=18,'Equivalencia BH-BMPT'!$D$19,IF(J195=19,'Equivalencia BH-BMPT'!$D$20,IF(J195=20,'Equivalencia BH-BMPT'!$D$21,IF(J195=21,'Equivalencia BH-BMPT'!$D$22,IF(J195=22,'Equivalencia BH-BMPT'!$D$23,IF(J195=23,'Equivalencia BH-BMPT'!#REF!,IF(J195=24,'Equivalencia BH-BMPT'!$D$25,IF(J195=25,'Equivalencia BH-BMPT'!$D$26,IF(J195=26,'Equivalencia BH-BMPT'!$D$27,IF(J195=27,'Equivalencia BH-BMPT'!$D$28,IF(J195=28,'Equivalencia BH-BMPT'!$D$29,IF(J195=29,'Equivalencia BH-BMPT'!$D$30,IF(J195=30,'Equivalencia BH-BMPT'!$D$31,IF(J195=31,'Equivalencia BH-BMPT'!$D$32,IF(J195=32,'Equivalencia BH-BMPT'!$D$33,IF(J195=33,'Equivalencia BH-BMPT'!$D$34,IF(J195=34,'Equivalencia BH-BMPT'!$D$35,IF(J195=35,'Equivalencia BH-BMPT'!$D$36,IF(J195=36,'Equivalencia BH-BMPT'!$D$37,IF(J195=37,'Equivalencia BH-BMPT'!$D$38,IF(J195=38,'Equivalencia BH-BMPT'!#REF!,IF(J195=39,'Equivalencia BH-BMPT'!$D$40,IF(J195=40,'Equivalencia BH-BMPT'!$D$41,IF(J195=41,'Equivalencia BH-BMPT'!$D$42,IF(J195=42,'Equivalencia BH-BMPT'!$D$43,IF(J195=43,'Equivalencia BH-BMPT'!$D$44,IF(J195=44,'Equivalencia BH-BMPT'!$D$45,IF(J195=45,'Equivalencia BH-BMPT'!$D$46,"No ha seleccionado un número de programa")))))))))))))))))))))))))))))))))))))))))))))</f>
        <v>No ha seleccionado un número de programa</v>
      </c>
      <c r="L195" s="79"/>
      <c r="M195" s="62" t="s">
        <v>813</v>
      </c>
      <c r="N195" s="97" t="s">
        <v>814</v>
      </c>
      <c r="O195" s="73"/>
      <c r="P195" s="66"/>
      <c r="Q195" s="67"/>
      <c r="R195" s="100">
        <v>1</v>
      </c>
      <c r="S195" s="100">
        <v>1713979</v>
      </c>
      <c r="T195" s="100">
        <f t="shared" si="12"/>
        <v>1713979</v>
      </c>
      <c r="U195" s="100">
        <v>1713979</v>
      </c>
      <c r="V195" s="105">
        <v>43132</v>
      </c>
      <c r="W195" s="105">
        <v>43133</v>
      </c>
      <c r="X195" s="105"/>
      <c r="Y195" s="86">
        <v>300</v>
      </c>
      <c r="Z195" s="86">
        <v>30</v>
      </c>
      <c r="AA195" s="68"/>
      <c r="AB195" s="62"/>
      <c r="AC195" s="62"/>
      <c r="AD195" s="62" t="s">
        <v>791</v>
      </c>
      <c r="AE195" s="62"/>
      <c r="AF195" s="69">
        <f>SUM(U195/T195)</f>
        <v>1</v>
      </c>
      <c r="AG195" s="27"/>
      <c r="AH195" s="27" t="b">
        <f>IF(I195="Funcionamiento",J195=0,J195="")</f>
        <v>1</v>
      </c>
    </row>
    <row r="196" spans="1:34" ht="44.25" customHeight="1" x14ac:dyDescent="0.25">
      <c r="A196" s="86">
        <v>72</v>
      </c>
      <c r="B196" s="86">
        <v>2017</v>
      </c>
      <c r="C196" s="87" t="s">
        <v>798</v>
      </c>
      <c r="D196" s="86">
        <v>19</v>
      </c>
      <c r="E196" s="87" t="str">
        <f>IF(D196=1,'Tipo '!$B$2,IF(D196=2,'Tipo '!$B$3,IF(D196=3,'Tipo '!$B$4,IF(D196=4,'Tipo '!$B$5,IF(D196=5,'Tipo '!$B$6,IF(D196=6,'Tipo '!$B$7,IF(D196=7,'Tipo '!$B$8,IF(D196=8,'Tipo '!$B$9,IF(D196=9,'Tipo '!$B$10,IF(D196=10,'Tipo '!$B$11,IF(D196=11,'Tipo '!$B$12,IF(D196=12,'Tipo '!$B$13,IF(D196=13,'Tipo '!$B$14,IF(D196=14,'Tipo '!$B$15,IF(D196=15,'Tipo '!$B$16,IF(D196=16,'Tipo '!$B$17,IF(D196=17,'Tipo '!$B$18,IF(D196=18,'Tipo '!$B$19,IF(D196=19,'Tipo '!$B$20,IF(D196=20,'Tipo '!$B$21,"No ha seleccionado un tipo de contrato válido"))))))))))))))))))))</f>
        <v>OTROS</v>
      </c>
      <c r="F196" s="63" t="s">
        <v>104</v>
      </c>
      <c r="G196" s="63" t="s">
        <v>121</v>
      </c>
      <c r="H196" s="64" t="s">
        <v>805</v>
      </c>
      <c r="I196" s="83" t="s">
        <v>162</v>
      </c>
      <c r="J196" s="84"/>
      <c r="K196" s="65" t="str">
        <f>IF(J196=1,'Equivalencia BH-BMPT'!$D$2,IF(J196=2,'Equivalencia BH-BMPT'!$D$3,IF(J196=3,'Equivalencia BH-BMPT'!$D$4,IF(J196=4,'Equivalencia BH-BMPT'!$D$5,IF(J196=5,'Equivalencia BH-BMPT'!$D$6,IF(J196=6,'Equivalencia BH-BMPT'!$D$7,IF(J196=7,'Equivalencia BH-BMPT'!$D$8,IF(J196=8,'Equivalencia BH-BMPT'!$D$9,IF(J196=9,'Equivalencia BH-BMPT'!$D$10,IF(J196=10,'Equivalencia BH-BMPT'!$D$11,IF(J196=11,'Equivalencia BH-BMPT'!$D$12,IF(J196=12,'Equivalencia BH-BMPT'!$D$13,IF(J196=13,'Equivalencia BH-BMPT'!$D$14,IF(J196=14,'Equivalencia BH-BMPT'!$D$15,IF(J196=15,'Equivalencia BH-BMPT'!$D$16,IF(J196=16,'Equivalencia BH-BMPT'!$D$17,IF(J196=17,'Equivalencia BH-BMPT'!$D$18,IF(J196=18,'Equivalencia BH-BMPT'!$D$19,IF(J196=19,'Equivalencia BH-BMPT'!$D$20,IF(J196=20,'Equivalencia BH-BMPT'!$D$21,IF(J196=21,'Equivalencia BH-BMPT'!$D$22,IF(J196=22,'Equivalencia BH-BMPT'!$D$23,IF(J196=23,'Equivalencia BH-BMPT'!#REF!,IF(J196=24,'Equivalencia BH-BMPT'!$D$25,IF(J196=25,'Equivalencia BH-BMPT'!$D$26,IF(J196=26,'Equivalencia BH-BMPT'!$D$27,IF(J196=27,'Equivalencia BH-BMPT'!$D$28,IF(J196=28,'Equivalencia BH-BMPT'!$D$29,IF(J196=29,'Equivalencia BH-BMPT'!$D$30,IF(J196=30,'Equivalencia BH-BMPT'!$D$31,IF(J196=31,'Equivalencia BH-BMPT'!$D$32,IF(J196=32,'Equivalencia BH-BMPT'!$D$33,IF(J196=33,'Equivalencia BH-BMPT'!$D$34,IF(J196=34,'Equivalencia BH-BMPT'!$D$35,IF(J196=35,'Equivalencia BH-BMPT'!$D$36,IF(J196=36,'Equivalencia BH-BMPT'!$D$37,IF(J196=37,'Equivalencia BH-BMPT'!$D$38,IF(J196=38,'Equivalencia BH-BMPT'!#REF!,IF(J196=39,'Equivalencia BH-BMPT'!$D$40,IF(J196=40,'Equivalencia BH-BMPT'!$D$41,IF(J196=41,'Equivalencia BH-BMPT'!$D$42,IF(J196=42,'Equivalencia BH-BMPT'!$D$43,IF(J196=43,'Equivalencia BH-BMPT'!$D$44,IF(J196=44,'Equivalencia BH-BMPT'!$D$45,IF(J196=45,'Equivalencia BH-BMPT'!$D$46,"No ha seleccionado un número de programa")))))))))))))))))))))))))))))))))))))))))))))</f>
        <v>No ha seleccionado un número de programa</v>
      </c>
      <c r="L196" s="79"/>
      <c r="M196" s="62">
        <v>900381561</v>
      </c>
      <c r="N196" s="97" t="s">
        <v>815</v>
      </c>
      <c r="O196" s="73"/>
      <c r="P196" s="66"/>
      <c r="Q196" s="67"/>
      <c r="R196" s="100">
        <v>2</v>
      </c>
      <c r="S196" s="100">
        <v>25121131</v>
      </c>
      <c r="T196" s="100">
        <f t="shared" si="12"/>
        <v>25121131</v>
      </c>
      <c r="U196" s="100">
        <v>25121131</v>
      </c>
      <c r="V196" s="105">
        <v>43104</v>
      </c>
      <c r="W196" s="105">
        <v>43105</v>
      </c>
      <c r="X196" s="105"/>
      <c r="Y196" s="115">
        <v>310</v>
      </c>
      <c r="Z196" s="86">
        <v>40</v>
      </c>
      <c r="AA196" s="68"/>
      <c r="AB196" s="62"/>
      <c r="AC196" s="62"/>
      <c r="AD196" s="62" t="s">
        <v>791</v>
      </c>
      <c r="AE196" s="62"/>
      <c r="AF196" s="69">
        <f>SUM(U196/T196)</f>
        <v>1</v>
      </c>
      <c r="AG196" s="27"/>
      <c r="AH196" s="27" t="b">
        <f>IF(I196="Funcionamiento",J196=0,J196="")</f>
        <v>1</v>
      </c>
    </row>
    <row r="197" spans="1:34" ht="44.25" customHeight="1" x14ac:dyDescent="0.25">
      <c r="A197" s="86">
        <v>84</v>
      </c>
      <c r="B197" s="86">
        <v>2017</v>
      </c>
      <c r="C197" s="87" t="s">
        <v>799</v>
      </c>
      <c r="D197" s="86">
        <v>4</v>
      </c>
      <c r="E197" s="87" t="str">
        <f>IF(D197=1,'Tipo '!$B$2,IF(D197=2,'Tipo '!$B$3,IF(D197=3,'Tipo '!$B$4,IF(D197=4,'Tipo '!$B$5,IF(D197=5,'Tipo '!$B$6,IF(D197=6,'Tipo '!$B$7,IF(D197=7,'Tipo '!$B$8,IF(D197=8,'Tipo '!$B$9,IF(D197=9,'Tipo '!$B$10,IF(D197=10,'Tipo '!$B$11,IF(D197=11,'Tipo '!$B$12,IF(D197=12,'Tipo '!$B$13,IF(D197=13,'Tipo '!$B$14,IF(D197=14,'Tipo '!$B$15,IF(D197=15,'Tipo '!$B$16,IF(D197=16,'Tipo '!$B$17,IF(D197=17,'Tipo '!$B$18,IF(D197=18,'Tipo '!$B$19,IF(D197=19,'Tipo '!$B$20,IF(D197=20,'Tipo '!$B$21,"No ha seleccionado un tipo de contrato válido"))))))))))))))))))))</f>
        <v>CONTRATOS DE PRESTACIÓN DE SERVICIOS</v>
      </c>
      <c r="F197" s="63" t="s">
        <v>107</v>
      </c>
      <c r="G197" s="63" t="s">
        <v>116</v>
      </c>
      <c r="H197" s="64" t="s">
        <v>806</v>
      </c>
      <c r="I197" s="83" t="s">
        <v>162</v>
      </c>
      <c r="J197" s="84"/>
      <c r="K197" s="65" t="str">
        <f>IF(J197=1,'Equivalencia BH-BMPT'!$D$2,IF(J197=2,'Equivalencia BH-BMPT'!$D$3,IF(J197=3,'Equivalencia BH-BMPT'!$D$4,IF(J197=4,'Equivalencia BH-BMPT'!$D$5,IF(J197=5,'Equivalencia BH-BMPT'!$D$6,IF(J197=6,'Equivalencia BH-BMPT'!$D$7,IF(J197=7,'Equivalencia BH-BMPT'!$D$8,IF(J197=8,'Equivalencia BH-BMPT'!$D$9,IF(J197=9,'Equivalencia BH-BMPT'!$D$10,IF(J197=10,'Equivalencia BH-BMPT'!$D$11,IF(J197=11,'Equivalencia BH-BMPT'!$D$12,IF(J197=12,'Equivalencia BH-BMPT'!$D$13,IF(J197=13,'Equivalencia BH-BMPT'!$D$14,IF(J197=14,'Equivalencia BH-BMPT'!$D$15,IF(J197=15,'Equivalencia BH-BMPT'!$D$16,IF(J197=16,'Equivalencia BH-BMPT'!$D$17,IF(J197=17,'Equivalencia BH-BMPT'!$D$18,IF(J197=18,'Equivalencia BH-BMPT'!$D$19,IF(J197=19,'Equivalencia BH-BMPT'!$D$20,IF(J197=20,'Equivalencia BH-BMPT'!$D$21,IF(J197=21,'Equivalencia BH-BMPT'!$D$22,IF(J197=22,'Equivalencia BH-BMPT'!$D$23,IF(J197=23,'Equivalencia BH-BMPT'!#REF!,IF(J197=24,'Equivalencia BH-BMPT'!$D$25,IF(J197=25,'Equivalencia BH-BMPT'!$D$26,IF(J197=26,'Equivalencia BH-BMPT'!$D$27,IF(J197=27,'Equivalencia BH-BMPT'!$D$28,IF(J197=28,'Equivalencia BH-BMPT'!$D$29,IF(J197=29,'Equivalencia BH-BMPT'!$D$30,IF(J197=30,'Equivalencia BH-BMPT'!$D$31,IF(J197=31,'Equivalencia BH-BMPT'!$D$32,IF(J197=32,'Equivalencia BH-BMPT'!$D$33,IF(J197=33,'Equivalencia BH-BMPT'!$D$34,IF(J197=34,'Equivalencia BH-BMPT'!$D$35,IF(J197=35,'Equivalencia BH-BMPT'!$D$36,IF(J197=36,'Equivalencia BH-BMPT'!$D$37,IF(J197=37,'Equivalencia BH-BMPT'!$D$38,IF(J197=38,'Equivalencia BH-BMPT'!#REF!,IF(J197=39,'Equivalencia BH-BMPT'!$D$40,IF(J197=40,'Equivalencia BH-BMPT'!$D$41,IF(J197=41,'Equivalencia BH-BMPT'!$D$42,IF(J197=42,'Equivalencia BH-BMPT'!$D$43,IF(J197=43,'Equivalencia BH-BMPT'!$D$44,IF(J197=44,'Equivalencia BH-BMPT'!$D$45,IF(J197=45,'Equivalencia BH-BMPT'!$D$46,"No ha seleccionado un número de programa")))))))))))))))))))))))))))))))))))))))))))))</f>
        <v>No ha seleccionado un número de programa</v>
      </c>
      <c r="L197" s="79"/>
      <c r="M197" s="62">
        <v>860002184</v>
      </c>
      <c r="N197" s="97" t="s">
        <v>604</v>
      </c>
      <c r="O197" s="73"/>
      <c r="P197" s="66"/>
      <c r="Q197" s="67"/>
      <c r="R197" s="100">
        <v>1</v>
      </c>
      <c r="S197" s="100">
        <v>13626434</v>
      </c>
      <c r="T197" s="100">
        <f t="shared" si="12"/>
        <v>13626434</v>
      </c>
      <c r="U197" s="100">
        <v>13533231</v>
      </c>
      <c r="V197" s="105">
        <v>43224</v>
      </c>
      <c r="W197" s="105">
        <v>43225</v>
      </c>
      <c r="X197" s="105"/>
      <c r="Y197" s="115">
        <v>450</v>
      </c>
      <c r="Z197" s="86">
        <v>90</v>
      </c>
      <c r="AA197" s="68"/>
      <c r="AB197" s="62"/>
      <c r="AC197" s="62"/>
      <c r="AD197" s="62" t="s">
        <v>791</v>
      </c>
      <c r="AE197" s="62"/>
      <c r="AF197" s="69">
        <f>SUM(U197/T197)</f>
        <v>0.99316013272437964</v>
      </c>
      <c r="AG197" s="27"/>
      <c r="AH197" s="27" t="b">
        <f>IF(I197="Funcionamiento",J197=0,J197="")</f>
        <v>1</v>
      </c>
    </row>
    <row r="198" spans="1:34" ht="44.25" customHeight="1" x14ac:dyDescent="0.25">
      <c r="A198" s="86">
        <v>87</v>
      </c>
      <c r="B198" s="86">
        <v>2017</v>
      </c>
      <c r="C198" s="87" t="s">
        <v>800</v>
      </c>
      <c r="D198" s="86">
        <v>5</v>
      </c>
      <c r="E198" s="87" t="str">
        <f>IF(D198=1,'Tipo '!$B$2,IF(D198=2,'Tipo '!$B$3,IF(D198=3,'Tipo '!$B$4,IF(D198=4,'Tipo '!$B$5,IF(D198=5,'Tipo '!$B$6,IF(D198=6,'Tipo '!$B$7,IF(D198=7,'Tipo '!$B$8,IF(D198=8,'Tipo '!$B$9,IF(D198=9,'Tipo '!$B$10,IF(D198=10,'Tipo '!$B$11,IF(D198=11,'Tipo '!$B$12,IF(D198=12,'Tipo '!$B$13,IF(D198=13,'Tipo '!$B$14,IF(D198=14,'Tipo '!$B$15,IF(D198=15,'Tipo '!$B$16,IF(D198=16,'Tipo '!$B$17,IF(D198=17,'Tipo '!$B$18,IF(D198=18,'Tipo '!$B$19,IF(D198=19,'Tipo '!$B$20,IF(D198=20,'Tipo '!$B$21,"No ha seleccionado un tipo de contrato válido"))))))))))))))))))))</f>
        <v>CONTRATOS DE PRESTACIÓN DE SERVICIOS PROFESIONALES Y DE APOYO A LA GESTIÓN</v>
      </c>
      <c r="F198" s="63" t="s">
        <v>107</v>
      </c>
      <c r="G198" s="63" t="s">
        <v>807</v>
      </c>
      <c r="H198" s="64" t="s">
        <v>808</v>
      </c>
      <c r="I198" s="83" t="s">
        <v>162</v>
      </c>
      <c r="J198" s="84"/>
      <c r="K198" s="65" t="str">
        <f>IF(J198=1,'Equivalencia BH-BMPT'!$D$2,IF(J198=2,'Equivalencia BH-BMPT'!$D$3,IF(J198=3,'Equivalencia BH-BMPT'!$D$4,IF(J198=4,'Equivalencia BH-BMPT'!$D$5,IF(J198=5,'Equivalencia BH-BMPT'!$D$6,IF(J198=6,'Equivalencia BH-BMPT'!$D$7,IF(J198=7,'Equivalencia BH-BMPT'!$D$8,IF(J198=8,'Equivalencia BH-BMPT'!$D$9,IF(J198=9,'Equivalencia BH-BMPT'!$D$10,IF(J198=10,'Equivalencia BH-BMPT'!$D$11,IF(J198=11,'Equivalencia BH-BMPT'!$D$12,IF(J198=12,'Equivalencia BH-BMPT'!$D$13,IF(J198=13,'Equivalencia BH-BMPT'!$D$14,IF(J198=14,'Equivalencia BH-BMPT'!$D$15,IF(J198=15,'Equivalencia BH-BMPT'!$D$16,IF(J198=16,'Equivalencia BH-BMPT'!$D$17,IF(J198=17,'Equivalencia BH-BMPT'!$D$18,IF(J198=18,'Equivalencia BH-BMPT'!$D$19,IF(J198=19,'Equivalencia BH-BMPT'!$D$20,IF(J198=20,'Equivalencia BH-BMPT'!$D$21,IF(J198=21,'Equivalencia BH-BMPT'!$D$22,IF(J198=22,'Equivalencia BH-BMPT'!$D$23,IF(J198=23,'Equivalencia BH-BMPT'!#REF!,IF(J198=24,'Equivalencia BH-BMPT'!$D$25,IF(J198=25,'Equivalencia BH-BMPT'!$D$26,IF(J198=26,'Equivalencia BH-BMPT'!$D$27,IF(J198=27,'Equivalencia BH-BMPT'!$D$28,IF(J198=28,'Equivalencia BH-BMPT'!$D$29,IF(J198=29,'Equivalencia BH-BMPT'!$D$30,IF(J198=30,'Equivalencia BH-BMPT'!$D$31,IF(J198=31,'Equivalencia BH-BMPT'!$D$32,IF(J198=32,'Equivalencia BH-BMPT'!$D$33,IF(J198=33,'Equivalencia BH-BMPT'!$D$34,IF(J198=34,'Equivalencia BH-BMPT'!$D$35,IF(J198=35,'Equivalencia BH-BMPT'!$D$36,IF(J198=36,'Equivalencia BH-BMPT'!$D$37,IF(J198=37,'Equivalencia BH-BMPT'!$D$38,IF(J198=38,'Equivalencia BH-BMPT'!#REF!,IF(J198=39,'Equivalencia BH-BMPT'!$D$40,IF(J198=40,'Equivalencia BH-BMPT'!$D$41,IF(J198=41,'Equivalencia BH-BMPT'!$D$42,IF(J198=42,'Equivalencia BH-BMPT'!$D$43,IF(J198=43,'Equivalencia BH-BMPT'!$D$44,IF(J198=44,'Equivalencia BH-BMPT'!$D$45,IF(J198=45,'Equivalencia BH-BMPT'!$D$46,"No ha seleccionado un número de programa")))))))))))))))))))))))))))))))))))))))))))))</f>
        <v>No ha seleccionado un número de programa</v>
      </c>
      <c r="L198" s="79"/>
      <c r="M198" s="62">
        <v>830031976</v>
      </c>
      <c r="N198" s="97" t="s">
        <v>816</v>
      </c>
      <c r="O198" s="73"/>
      <c r="P198" s="66"/>
      <c r="Q198" s="67"/>
      <c r="R198" s="100">
        <v>2</v>
      </c>
      <c r="S198" s="100">
        <v>1606500</v>
      </c>
      <c r="T198" s="100">
        <f t="shared" si="12"/>
        <v>1606500</v>
      </c>
      <c r="U198" s="100">
        <v>1606500</v>
      </c>
      <c r="V198" s="105">
        <v>43236</v>
      </c>
      <c r="W198" s="105">
        <v>43237</v>
      </c>
      <c r="X198" s="105"/>
      <c r="Y198" s="115">
        <v>300</v>
      </c>
      <c r="Z198" s="86">
        <v>60</v>
      </c>
      <c r="AA198" s="68"/>
      <c r="AB198" s="62"/>
      <c r="AC198" s="62"/>
      <c r="AD198" s="62" t="s">
        <v>791</v>
      </c>
      <c r="AE198" s="62"/>
      <c r="AF198" s="69">
        <f>SUM(U198/T198)</f>
        <v>1</v>
      </c>
      <c r="AG198" s="27"/>
      <c r="AH198" s="27" t="b">
        <f>IF(I198="Funcionamiento",J198=0,J198="")</f>
        <v>1</v>
      </c>
    </row>
    <row r="199" spans="1:34" ht="44.25" customHeight="1" x14ac:dyDescent="0.25">
      <c r="A199" s="86">
        <v>94</v>
      </c>
      <c r="B199" s="86">
        <v>2017</v>
      </c>
      <c r="C199" s="87" t="s">
        <v>801</v>
      </c>
      <c r="D199" s="86">
        <v>5</v>
      </c>
      <c r="E199" s="87" t="str">
        <f>IF(D199=1,'Tipo '!$B$2,IF(D199=2,'Tipo '!$B$3,IF(D199=3,'Tipo '!$B$4,IF(D199=4,'Tipo '!$B$5,IF(D199=5,'Tipo '!$B$6,IF(D199=6,'Tipo '!$B$7,IF(D199=7,'Tipo '!$B$8,IF(D199=8,'Tipo '!$B$9,IF(D199=9,'Tipo '!$B$10,IF(D199=10,'Tipo '!$B$11,IF(D199=11,'Tipo '!$B$12,IF(D199=12,'Tipo '!$B$13,IF(D199=13,'Tipo '!$B$14,IF(D199=14,'Tipo '!$B$15,IF(D199=15,'Tipo '!$B$16,IF(D199=16,'Tipo '!$B$17,IF(D199=17,'Tipo '!$B$18,IF(D199=18,'Tipo '!$B$19,IF(D199=19,'Tipo '!$B$20,IF(D199=20,'Tipo '!$B$21,"No ha seleccionado un tipo de contrato válido"))))))))))))))))))))</f>
        <v>CONTRATOS DE PRESTACIÓN DE SERVICIOS PROFESIONALES Y DE APOYO A LA GESTIÓN</v>
      </c>
      <c r="F199" s="63" t="s">
        <v>108</v>
      </c>
      <c r="G199" s="63" t="s">
        <v>809</v>
      </c>
      <c r="H199" s="64" t="s">
        <v>810</v>
      </c>
      <c r="I199" s="83" t="s">
        <v>162</v>
      </c>
      <c r="J199" s="84"/>
      <c r="K199" s="65" t="str">
        <f>IF(J199=1,'Equivalencia BH-BMPT'!$D$2,IF(J199=2,'Equivalencia BH-BMPT'!$D$3,IF(J199=3,'Equivalencia BH-BMPT'!$D$4,IF(J199=4,'Equivalencia BH-BMPT'!$D$5,IF(J199=5,'Equivalencia BH-BMPT'!$D$6,IF(J199=6,'Equivalencia BH-BMPT'!$D$7,IF(J199=7,'Equivalencia BH-BMPT'!$D$8,IF(J199=8,'Equivalencia BH-BMPT'!$D$9,IF(J199=9,'Equivalencia BH-BMPT'!$D$10,IF(J199=10,'Equivalencia BH-BMPT'!$D$11,IF(J199=11,'Equivalencia BH-BMPT'!$D$12,IF(J199=12,'Equivalencia BH-BMPT'!$D$13,IF(J199=13,'Equivalencia BH-BMPT'!$D$14,IF(J199=14,'Equivalencia BH-BMPT'!$D$15,IF(J199=15,'Equivalencia BH-BMPT'!$D$16,IF(J199=16,'Equivalencia BH-BMPT'!$D$17,IF(J199=17,'Equivalencia BH-BMPT'!$D$18,IF(J199=18,'Equivalencia BH-BMPT'!$D$19,IF(J199=19,'Equivalencia BH-BMPT'!$D$20,IF(J199=20,'Equivalencia BH-BMPT'!$D$21,IF(J199=21,'Equivalencia BH-BMPT'!$D$22,IF(J199=22,'Equivalencia BH-BMPT'!$D$23,IF(J199=23,'Equivalencia BH-BMPT'!#REF!,IF(J199=24,'Equivalencia BH-BMPT'!$D$25,IF(J199=25,'Equivalencia BH-BMPT'!$D$26,IF(J199=26,'Equivalencia BH-BMPT'!$D$27,IF(J199=27,'Equivalencia BH-BMPT'!$D$28,IF(J199=28,'Equivalencia BH-BMPT'!$D$29,IF(J199=29,'Equivalencia BH-BMPT'!$D$30,IF(J199=30,'Equivalencia BH-BMPT'!$D$31,IF(J199=31,'Equivalencia BH-BMPT'!$D$32,IF(J199=32,'Equivalencia BH-BMPT'!$D$33,IF(J199=33,'Equivalencia BH-BMPT'!$D$34,IF(J199=34,'Equivalencia BH-BMPT'!$D$35,IF(J199=35,'Equivalencia BH-BMPT'!$D$36,IF(J199=36,'Equivalencia BH-BMPT'!$D$37,IF(J199=37,'Equivalencia BH-BMPT'!$D$38,IF(J199=38,'Equivalencia BH-BMPT'!#REF!,IF(J199=39,'Equivalencia BH-BMPT'!$D$40,IF(J199=40,'Equivalencia BH-BMPT'!$D$41,IF(J199=41,'Equivalencia BH-BMPT'!$D$42,IF(J199=42,'Equivalencia BH-BMPT'!$D$43,IF(J199=43,'Equivalencia BH-BMPT'!$D$44,IF(J199=44,'Equivalencia BH-BMPT'!$D$45,IF(J199=45,'Equivalencia BH-BMPT'!$D$46,"No ha seleccionado un número de programa")))))))))))))))))))))))))))))))))))))))))))))</f>
        <v>No ha seleccionado un número de programa</v>
      </c>
      <c r="L199" s="79"/>
      <c r="M199" s="62">
        <v>860005289</v>
      </c>
      <c r="N199" s="97" t="s">
        <v>817</v>
      </c>
      <c r="O199" s="73"/>
      <c r="P199" s="66"/>
      <c r="Q199" s="67"/>
      <c r="R199" s="100">
        <v>1</v>
      </c>
      <c r="S199" s="100">
        <v>6511000</v>
      </c>
      <c r="T199" s="100">
        <f t="shared" si="12"/>
        <v>6511000</v>
      </c>
      <c r="U199" s="100">
        <v>6325442</v>
      </c>
      <c r="V199" s="105">
        <v>43312</v>
      </c>
      <c r="W199" s="105">
        <v>43313</v>
      </c>
      <c r="X199" s="105"/>
      <c r="Y199" s="86">
        <v>395</v>
      </c>
      <c r="Z199" s="86"/>
      <c r="AA199" s="68"/>
      <c r="AB199" s="62"/>
      <c r="AC199" s="62"/>
      <c r="AD199" s="62" t="s">
        <v>791</v>
      </c>
      <c r="AE199" s="62"/>
      <c r="AF199" s="69">
        <f t="shared" si="10"/>
        <v>0.97150084472431275</v>
      </c>
      <c r="AG199" s="27"/>
      <c r="AH199" s="27" t="b">
        <f t="shared" si="11"/>
        <v>1</v>
      </c>
    </row>
    <row r="200" spans="1:34" ht="44.25" customHeight="1" x14ac:dyDescent="0.25">
      <c r="A200" s="86">
        <v>128</v>
      </c>
      <c r="B200" s="86">
        <v>2017</v>
      </c>
      <c r="C200" s="87" t="s">
        <v>802</v>
      </c>
      <c r="D200" s="86">
        <v>5</v>
      </c>
      <c r="E200" s="87" t="str">
        <f>IF(D200=1,'Tipo '!$B$2,IF(D200=2,'Tipo '!$B$3,IF(D200=3,'Tipo '!$B$4,IF(D200=4,'Tipo '!$B$5,IF(D200=5,'Tipo '!$B$6,IF(D200=6,'Tipo '!$B$7,IF(D200=7,'Tipo '!$B$8,IF(D200=8,'Tipo '!$B$9,IF(D200=9,'Tipo '!$B$10,IF(D200=10,'Tipo '!$B$11,IF(D200=11,'Tipo '!$B$12,IF(D200=12,'Tipo '!$B$13,IF(D200=13,'Tipo '!$B$14,IF(D200=14,'Tipo '!$B$15,IF(D200=15,'Tipo '!$B$16,IF(D200=16,'Tipo '!$B$17,IF(D200=17,'Tipo '!$B$18,IF(D200=18,'Tipo '!$B$19,IF(D200=19,'Tipo '!$B$20,IF(D200=20,'Tipo '!$B$21,"No ha seleccionado un tipo de contrato válido"))))))))))))))))))))</f>
        <v>CONTRATOS DE PRESTACIÓN DE SERVICIOS PROFESIONALES Y DE APOYO A LA GESTIÓN</v>
      </c>
      <c r="F200" s="63" t="s">
        <v>108</v>
      </c>
      <c r="G200" s="63" t="s">
        <v>125</v>
      </c>
      <c r="H200" s="64" t="s">
        <v>811</v>
      </c>
      <c r="I200" s="83" t="s">
        <v>162</v>
      </c>
      <c r="J200" s="84"/>
      <c r="K200" s="65" t="str">
        <f>IF(J200=1,'Equivalencia BH-BMPT'!$D$2,IF(J200=2,'Equivalencia BH-BMPT'!$D$3,IF(J200=3,'Equivalencia BH-BMPT'!$D$4,IF(J200=4,'Equivalencia BH-BMPT'!$D$5,IF(J200=5,'Equivalencia BH-BMPT'!$D$6,IF(J200=6,'Equivalencia BH-BMPT'!$D$7,IF(J200=7,'Equivalencia BH-BMPT'!$D$8,IF(J200=8,'Equivalencia BH-BMPT'!$D$9,IF(J200=9,'Equivalencia BH-BMPT'!$D$10,IF(J200=10,'Equivalencia BH-BMPT'!$D$11,IF(J200=11,'Equivalencia BH-BMPT'!$D$12,IF(J200=12,'Equivalencia BH-BMPT'!$D$13,IF(J200=13,'Equivalencia BH-BMPT'!$D$14,IF(J200=14,'Equivalencia BH-BMPT'!$D$15,IF(J200=15,'Equivalencia BH-BMPT'!$D$16,IF(J200=16,'Equivalencia BH-BMPT'!$D$17,IF(J200=17,'Equivalencia BH-BMPT'!$D$18,IF(J200=18,'Equivalencia BH-BMPT'!$D$19,IF(J200=19,'Equivalencia BH-BMPT'!$D$20,IF(J200=20,'Equivalencia BH-BMPT'!$D$21,IF(J200=21,'Equivalencia BH-BMPT'!$D$22,IF(J200=22,'Equivalencia BH-BMPT'!$D$23,IF(J200=23,'Equivalencia BH-BMPT'!#REF!,IF(J200=24,'Equivalencia BH-BMPT'!$D$25,IF(J200=25,'Equivalencia BH-BMPT'!$D$26,IF(J200=26,'Equivalencia BH-BMPT'!$D$27,IF(J200=27,'Equivalencia BH-BMPT'!$D$28,IF(J200=28,'Equivalencia BH-BMPT'!$D$29,IF(J200=29,'Equivalencia BH-BMPT'!$D$30,IF(J200=30,'Equivalencia BH-BMPT'!$D$31,IF(J200=31,'Equivalencia BH-BMPT'!$D$32,IF(J200=32,'Equivalencia BH-BMPT'!$D$33,IF(J200=33,'Equivalencia BH-BMPT'!$D$34,IF(J200=34,'Equivalencia BH-BMPT'!$D$35,IF(J200=35,'Equivalencia BH-BMPT'!$D$36,IF(J200=36,'Equivalencia BH-BMPT'!$D$37,IF(J200=37,'Equivalencia BH-BMPT'!$D$38,IF(J200=38,'Equivalencia BH-BMPT'!#REF!,IF(J200=39,'Equivalencia BH-BMPT'!$D$40,IF(J200=40,'Equivalencia BH-BMPT'!$D$41,IF(J200=41,'Equivalencia BH-BMPT'!$D$42,IF(J200=42,'Equivalencia BH-BMPT'!$D$43,IF(J200=43,'Equivalencia BH-BMPT'!$D$44,IF(J200=44,'Equivalencia BH-BMPT'!$D$45,IF(J200=45,'Equivalencia BH-BMPT'!$D$46,"No ha seleccionado un número de programa")))))))))))))))))))))))))))))))))))))))))))))</f>
        <v>No ha seleccionado un número de programa</v>
      </c>
      <c r="L200" s="79"/>
      <c r="M200" s="62">
        <v>800250589</v>
      </c>
      <c r="N200" s="97" t="s">
        <v>818</v>
      </c>
      <c r="O200" s="73"/>
      <c r="P200" s="66"/>
      <c r="Q200" s="67"/>
      <c r="R200" s="100">
        <v>1</v>
      </c>
      <c r="S200" s="100">
        <v>16130500</v>
      </c>
      <c r="T200" s="100">
        <f t="shared" si="12"/>
        <v>16130500</v>
      </c>
      <c r="U200" s="100">
        <v>14464861</v>
      </c>
      <c r="V200" s="105">
        <v>43311</v>
      </c>
      <c r="W200" s="105">
        <v>43343</v>
      </c>
      <c r="X200" s="105"/>
      <c r="Y200" s="86">
        <v>365</v>
      </c>
      <c r="Z200" s="86">
        <v>60</v>
      </c>
      <c r="AA200" s="68"/>
      <c r="AB200" s="62"/>
      <c r="AC200" s="62" t="s">
        <v>791</v>
      </c>
      <c r="AD200" s="62"/>
      <c r="AE200" s="62"/>
      <c r="AF200" s="69">
        <f t="shared" si="10"/>
        <v>0.8967397786801401</v>
      </c>
      <c r="AG200" s="27"/>
      <c r="AH200" s="27" t="b">
        <f t="shared" si="11"/>
        <v>1</v>
      </c>
    </row>
    <row r="201" spans="1:34" ht="44.25" customHeight="1" x14ac:dyDescent="0.25">
      <c r="A201" s="86">
        <v>13989</v>
      </c>
      <c r="B201" s="86">
        <v>2017</v>
      </c>
      <c r="C201" s="87" t="s">
        <v>803</v>
      </c>
      <c r="D201" s="86">
        <v>5</v>
      </c>
      <c r="E201" s="87" t="str">
        <f>IF(D201=1,'Tipo '!$B$2,IF(D201=2,'Tipo '!$B$3,IF(D201=3,'Tipo '!$B$4,IF(D201=4,'Tipo '!$B$5,IF(D201=5,'Tipo '!$B$6,IF(D201=6,'Tipo '!$B$7,IF(D201=7,'Tipo '!$B$8,IF(D201=8,'Tipo '!$B$9,IF(D201=9,'Tipo '!$B$10,IF(D201=10,'Tipo '!$B$11,IF(D201=11,'Tipo '!$B$12,IF(D201=12,'Tipo '!$B$13,IF(D201=13,'Tipo '!$B$14,IF(D201=14,'Tipo '!$B$15,IF(D201=15,'Tipo '!$B$16,IF(D201=16,'Tipo '!$B$17,IF(D201=17,'Tipo '!$B$18,IF(D201=18,'Tipo '!$B$19,IF(D201=19,'Tipo '!$B$20,IF(D201=20,'Tipo '!$B$21,"No ha seleccionado un tipo de contrato válido"))))))))))))))))))))</f>
        <v>CONTRATOS DE PRESTACIÓN DE SERVICIOS PROFESIONALES Y DE APOYO A LA GESTIÓN</v>
      </c>
      <c r="F201" s="63" t="s">
        <v>108</v>
      </c>
      <c r="G201" s="63" t="s">
        <v>124</v>
      </c>
      <c r="H201" s="64" t="s">
        <v>812</v>
      </c>
      <c r="I201" s="83" t="s">
        <v>162</v>
      </c>
      <c r="J201" s="84"/>
      <c r="K201" s="65" t="str">
        <f>IF(J201=1,'Equivalencia BH-BMPT'!$D$2,IF(J201=2,'Equivalencia BH-BMPT'!$D$3,IF(J201=3,'Equivalencia BH-BMPT'!$D$4,IF(J201=4,'Equivalencia BH-BMPT'!$D$5,IF(J201=5,'Equivalencia BH-BMPT'!$D$6,IF(J201=6,'Equivalencia BH-BMPT'!$D$7,IF(J201=7,'Equivalencia BH-BMPT'!$D$8,IF(J201=8,'Equivalencia BH-BMPT'!$D$9,IF(J201=9,'Equivalencia BH-BMPT'!$D$10,IF(J201=10,'Equivalencia BH-BMPT'!$D$11,IF(J201=11,'Equivalencia BH-BMPT'!$D$12,IF(J201=12,'Equivalencia BH-BMPT'!$D$13,IF(J201=13,'Equivalencia BH-BMPT'!$D$14,IF(J201=14,'Equivalencia BH-BMPT'!$D$15,IF(J201=15,'Equivalencia BH-BMPT'!$D$16,IF(J201=16,'Equivalencia BH-BMPT'!$D$17,IF(J201=17,'Equivalencia BH-BMPT'!$D$18,IF(J201=18,'Equivalencia BH-BMPT'!$D$19,IF(J201=19,'Equivalencia BH-BMPT'!$D$20,IF(J201=20,'Equivalencia BH-BMPT'!$D$21,IF(J201=21,'Equivalencia BH-BMPT'!$D$22,IF(J201=22,'Equivalencia BH-BMPT'!$D$23,IF(J201=23,'Equivalencia BH-BMPT'!#REF!,IF(J201=24,'Equivalencia BH-BMPT'!$D$25,IF(J201=25,'Equivalencia BH-BMPT'!$D$26,IF(J201=26,'Equivalencia BH-BMPT'!$D$27,IF(J201=27,'Equivalencia BH-BMPT'!$D$28,IF(J201=28,'Equivalencia BH-BMPT'!$D$29,IF(J201=29,'Equivalencia BH-BMPT'!$D$30,IF(J201=30,'Equivalencia BH-BMPT'!$D$31,IF(J201=31,'Equivalencia BH-BMPT'!$D$32,IF(J201=32,'Equivalencia BH-BMPT'!$D$33,IF(J201=33,'Equivalencia BH-BMPT'!$D$34,IF(J201=34,'Equivalencia BH-BMPT'!$D$35,IF(J201=35,'Equivalencia BH-BMPT'!$D$36,IF(J201=36,'Equivalencia BH-BMPT'!$D$37,IF(J201=37,'Equivalencia BH-BMPT'!$D$38,IF(J201=38,'Equivalencia BH-BMPT'!#REF!,IF(J201=39,'Equivalencia BH-BMPT'!$D$40,IF(J201=40,'Equivalencia BH-BMPT'!$D$41,IF(J201=41,'Equivalencia BH-BMPT'!$D$42,IF(J201=42,'Equivalencia BH-BMPT'!$D$43,IF(J201=43,'Equivalencia BH-BMPT'!$D$44,IF(J201=44,'Equivalencia BH-BMPT'!$D$45,IF(J201=45,'Equivalencia BH-BMPT'!$D$46,"No ha seleccionado un número de programa")))))))))))))))))))))))))))))))))))))))))))))</f>
        <v>No ha seleccionado un número de programa</v>
      </c>
      <c r="L201" s="79"/>
      <c r="M201" s="62">
        <v>860067479</v>
      </c>
      <c r="N201" s="97" t="s">
        <v>819</v>
      </c>
      <c r="O201" s="73"/>
      <c r="P201" s="66"/>
      <c r="Q201" s="67"/>
      <c r="R201" s="100">
        <v>2</v>
      </c>
      <c r="S201" s="100">
        <v>3766393</v>
      </c>
      <c r="T201" s="100">
        <f t="shared" si="12"/>
        <v>3766393</v>
      </c>
      <c r="U201" s="100">
        <v>3766393</v>
      </c>
      <c r="V201" s="105">
        <v>43180</v>
      </c>
      <c r="W201" s="105">
        <v>43181</v>
      </c>
      <c r="X201" s="105"/>
      <c r="Y201" s="86">
        <v>360</v>
      </c>
      <c r="Z201" s="86"/>
      <c r="AA201" s="68"/>
      <c r="AB201" s="62"/>
      <c r="AC201" s="62"/>
      <c r="AD201" s="62" t="s">
        <v>791</v>
      </c>
      <c r="AE201" s="62"/>
      <c r="AF201" s="69">
        <f t="shared" si="10"/>
        <v>1</v>
      </c>
      <c r="AG201" s="27"/>
      <c r="AH201" s="27" t="b">
        <f t="shared" si="11"/>
        <v>1</v>
      </c>
    </row>
    <row r="202" spans="1:34" ht="44.25" customHeight="1" x14ac:dyDescent="0.25">
      <c r="A202" s="86" t="s">
        <v>227</v>
      </c>
      <c r="B202" s="86">
        <v>2018</v>
      </c>
      <c r="C202" s="87"/>
      <c r="D202" s="86">
        <v>20</v>
      </c>
      <c r="E202" s="87" t="str">
        <f>IF(D202=1,'Tipo '!$B$2,IF(D202=2,'Tipo '!$B$3,IF(D202=3,'Tipo '!$B$4,IF(D202=4,'Tipo '!$B$5,IF(D202=5,'Tipo '!$B$6,IF(D202=6,'Tipo '!$B$7,IF(D202=7,'Tipo '!$B$8,IF(D202=8,'Tipo '!$B$9,IF(D202=9,'Tipo '!$B$10,IF(D202=10,'Tipo '!$B$11,IF(D202=11,'Tipo '!$B$12,IF(D202=12,'Tipo '!$B$13,IF(D202=13,'Tipo '!$B$14,IF(D202=14,'Tipo '!$B$15,IF(D202=15,'Tipo '!$B$16,IF(D202=16,'Tipo '!$B$17,IF(D202=17,'Tipo '!$B$18,IF(D202=18,'Tipo '!$B$19,IF(D202=19,'Tipo '!$B$20,IF(D202=20,'Tipo '!$B$21,"No ha seleccionado un tipo de contrato válido"))))))))))))))))))))</f>
        <v>OTROS GASTOS</v>
      </c>
      <c r="F202" s="63"/>
      <c r="G202" s="63"/>
      <c r="H202" s="64" t="s">
        <v>849</v>
      </c>
      <c r="I202" s="83" t="s">
        <v>162</v>
      </c>
      <c r="J202" s="84"/>
      <c r="K202" s="65" t="str">
        <f>IF(J202=1,'Equivalencia BH-BMPT'!$D$2,IF(J202=2,'Equivalencia BH-BMPT'!$D$3,IF(J202=3,'Equivalencia BH-BMPT'!$D$4,IF(J202=4,'Equivalencia BH-BMPT'!$D$5,IF(J202=5,'Equivalencia BH-BMPT'!$D$6,IF(J202=6,'Equivalencia BH-BMPT'!$D$7,IF(J202=7,'Equivalencia BH-BMPT'!$D$8,IF(J202=8,'Equivalencia BH-BMPT'!$D$9,IF(J202=9,'Equivalencia BH-BMPT'!$D$10,IF(J202=10,'Equivalencia BH-BMPT'!$D$11,IF(J202=11,'Equivalencia BH-BMPT'!$D$12,IF(J202=12,'Equivalencia BH-BMPT'!$D$13,IF(J202=13,'Equivalencia BH-BMPT'!$D$14,IF(J202=14,'Equivalencia BH-BMPT'!$D$15,IF(J202=15,'Equivalencia BH-BMPT'!$D$16,IF(J202=16,'Equivalencia BH-BMPT'!$D$17,IF(J202=17,'Equivalencia BH-BMPT'!$D$18,IF(J202=18,'Equivalencia BH-BMPT'!$D$19,IF(J202=19,'Equivalencia BH-BMPT'!$D$20,IF(J202=20,'Equivalencia BH-BMPT'!$D$21,IF(J202=21,'Equivalencia BH-BMPT'!$D$22,IF(J202=22,'Equivalencia BH-BMPT'!$D$23,IF(J202=23,'Equivalencia BH-BMPT'!#REF!,IF(J202=24,'Equivalencia BH-BMPT'!$D$25,IF(J202=25,'Equivalencia BH-BMPT'!$D$26,IF(J202=26,'Equivalencia BH-BMPT'!$D$27,IF(J202=27,'Equivalencia BH-BMPT'!$D$28,IF(J202=28,'Equivalencia BH-BMPT'!$D$29,IF(J202=29,'Equivalencia BH-BMPT'!$D$30,IF(J202=30,'Equivalencia BH-BMPT'!$D$31,IF(J202=31,'Equivalencia BH-BMPT'!$D$32,IF(J202=32,'Equivalencia BH-BMPT'!$D$33,IF(J202=33,'Equivalencia BH-BMPT'!$D$34,IF(J202=34,'Equivalencia BH-BMPT'!$D$35,IF(J202=35,'Equivalencia BH-BMPT'!$D$36,IF(J202=36,'Equivalencia BH-BMPT'!$D$37,IF(J202=37,'Equivalencia BH-BMPT'!$D$38,IF(J202=38,'Equivalencia BH-BMPT'!#REF!,IF(J202=39,'Equivalencia BH-BMPT'!$D$40,IF(J202=40,'Equivalencia BH-BMPT'!$D$41,IF(J202=41,'Equivalencia BH-BMPT'!$D$42,IF(J202=42,'Equivalencia BH-BMPT'!$D$43,IF(J202=43,'Equivalencia BH-BMPT'!$D$44,IF(J202=44,'Equivalencia BH-BMPT'!$D$45,IF(J202=45,'Equivalencia BH-BMPT'!$D$46,"No ha seleccionado un número de programa")))))))))))))))))))))))))))))))))))))))))))))</f>
        <v>No ha seleccionado un número de programa</v>
      </c>
      <c r="L202" s="79"/>
      <c r="M202" s="62"/>
      <c r="N202" s="97" t="s">
        <v>821</v>
      </c>
      <c r="O202" s="73"/>
      <c r="P202" s="66"/>
      <c r="Q202" s="67"/>
      <c r="R202" s="100"/>
      <c r="S202" s="100">
        <v>153259728</v>
      </c>
      <c r="T202" s="100">
        <f t="shared" si="12"/>
        <v>153259728</v>
      </c>
      <c r="U202" s="100">
        <v>147291528</v>
      </c>
      <c r="V202" s="105"/>
      <c r="W202" s="105"/>
      <c r="X202" s="105"/>
      <c r="Y202" s="86"/>
      <c r="Z202" s="86"/>
      <c r="AA202" s="68"/>
      <c r="AB202" s="62"/>
      <c r="AC202" s="62" t="s">
        <v>791</v>
      </c>
      <c r="AD202" s="62"/>
      <c r="AE202" s="62"/>
      <c r="AF202" s="69">
        <f t="shared" ref="AF202:AF209" si="13">SUM(U202/T202)</f>
        <v>0.96105826313354803</v>
      </c>
      <c r="AG202" s="27"/>
      <c r="AH202" s="27" t="b">
        <f t="shared" ref="AH202" si="14">IF(I202="Funcionamiento",J202=0,J202="")</f>
        <v>1</v>
      </c>
    </row>
    <row r="203" spans="1:34" ht="44.25" customHeight="1" x14ac:dyDescent="0.25">
      <c r="A203" s="86">
        <v>49</v>
      </c>
      <c r="B203" s="86">
        <v>2017</v>
      </c>
      <c r="C203" s="87" t="s">
        <v>841</v>
      </c>
      <c r="D203" s="86">
        <v>4</v>
      </c>
      <c r="E203" s="87" t="s">
        <v>138</v>
      </c>
      <c r="F203" s="63" t="s">
        <v>107</v>
      </c>
      <c r="G203" s="63" t="s">
        <v>116</v>
      </c>
      <c r="H203" s="64" t="s">
        <v>825</v>
      </c>
      <c r="I203" s="83" t="s">
        <v>163</v>
      </c>
      <c r="J203" s="84">
        <v>45</v>
      </c>
      <c r="K203" s="65" t="s">
        <v>94</v>
      </c>
      <c r="L203" s="79" t="s">
        <v>642</v>
      </c>
      <c r="M203" s="62">
        <v>1010165338</v>
      </c>
      <c r="N203" s="97" t="s">
        <v>826</v>
      </c>
      <c r="O203" s="28"/>
      <c r="P203" s="66"/>
      <c r="Q203" s="67"/>
      <c r="R203" s="100">
        <v>1</v>
      </c>
      <c r="S203" s="73">
        <v>16240000</v>
      </c>
      <c r="T203" s="100">
        <v>16240000</v>
      </c>
      <c r="U203" s="100">
        <v>16240000</v>
      </c>
      <c r="V203" s="105">
        <v>43167</v>
      </c>
      <c r="W203" s="105">
        <v>43140</v>
      </c>
      <c r="X203" s="105">
        <v>43329</v>
      </c>
      <c r="Y203" s="86"/>
      <c r="Z203" s="86"/>
      <c r="AA203" s="68"/>
      <c r="AB203" s="62"/>
      <c r="AC203" s="62"/>
      <c r="AD203" s="62" t="s">
        <v>791</v>
      </c>
      <c r="AE203" s="62"/>
      <c r="AF203" s="69">
        <f t="shared" si="13"/>
        <v>1</v>
      </c>
      <c r="AG203" s="27"/>
      <c r="AH203" s="27"/>
    </row>
    <row r="204" spans="1:34" ht="44.25" customHeight="1" x14ac:dyDescent="0.25">
      <c r="A204" s="86">
        <v>117</v>
      </c>
      <c r="B204" s="86">
        <v>2017</v>
      </c>
      <c r="C204" s="87" t="s">
        <v>842</v>
      </c>
      <c r="D204" s="86">
        <v>3</v>
      </c>
      <c r="E204" s="87" t="s">
        <v>138</v>
      </c>
      <c r="F204" s="63" t="s">
        <v>840</v>
      </c>
      <c r="G204" s="63" t="s">
        <v>121</v>
      </c>
      <c r="H204" s="64" t="s">
        <v>827</v>
      </c>
      <c r="I204" s="83" t="s">
        <v>163</v>
      </c>
      <c r="J204" s="84">
        <v>19</v>
      </c>
      <c r="K204" s="65" t="s">
        <v>96</v>
      </c>
      <c r="L204" s="79" t="s">
        <v>643</v>
      </c>
      <c r="M204" s="62">
        <v>900072040</v>
      </c>
      <c r="N204" s="97" t="s">
        <v>828</v>
      </c>
      <c r="O204" s="28"/>
      <c r="P204" s="66"/>
      <c r="Q204" s="67"/>
      <c r="R204" s="100">
        <v>1</v>
      </c>
      <c r="S204" s="73">
        <v>2240000</v>
      </c>
      <c r="T204" s="100">
        <v>2240000</v>
      </c>
      <c r="U204" s="100">
        <v>2240000</v>
      </c>
      <c r="V204" s="105">
        <v>43213</v>
      </c>
      <c r="W204" s="105">
        <v>43214</v>
      </c>
      <c r="X204" s="105">
        <v>43243</v>
      </c>
      <c r="Y204" s="86"/>
      <c r="Z204" s="86"/>
      <c r="AA204" s="68"/>
      <c r="AB204" s="62"/>
      <c r="AC204" s="62"/>
      <c r="AD204" s="62"/>
      <c r="AE204" s="62" t="s">
        <v>791</v>
      </c>
      <c r="AF204" s="69">
        <f t="shared" si="13"/>
        <v>1</v>
      </c>
      <c r="AG204" s="27"/>
      <c r="AH204" s="27"/>
    </row>
    <row r="205" spans="1:34" ht="44.25" customHeight="1" x14ac:dyDescent="0.25">
      <c r="A205" s="86">
        <v>125</v>
      </c>
      <c r="B205" s="86">
        <v>2017</v>
      </c>
      <c r="C205" s="87" t="s">
        <v>843</v>
      </c>
      <c r="D205" s="86">
        <v>1</v>
      </c>
      <c r="E205" s="87" t="s">
        <v>138</v>
      </c>
      <c r="F205" s="63" t="s">
        <v>105</v>
      </c>
      <c r="G205" s="63" t="s">
        <v>121</v>
      </c>
      <c r="H205" s="64" t="s">
        <v>829</v>
      </c>
      <c r="I205" s="83" t="s">
        <v>163</v>
      </c>
      <c r="J205" s="84">
        <v>18</v>
      </c>
      <c r="K205" s="65" t="s">
        <v>89</v>
      </c>
      <c r="L205" s="79" t="s">
        <v>644</v>
      </c>
      <c r="M205" s="62">
        <v>901131226</v>
      </c>
      <c r="N205" s="97" t="s">
        <v>830</v>
      </c>
      <c r="O205" s="28"/>
      <c r="P205" s="66"/>
      <c r="Q205" s="67"/>
      <c r="R205" s="100">
        <v>1</v>
      </c>
      <c r="S205" s="73">
        <v>400000000</v>
      </c>
      <c r="T205" s="100">
        <v>400000000</v>
      </c>
      <c r="U205" s="100">
        <v>0</v>
      </c>
      <c r="V205" s="105">
        <v>43465</v>
      </c>
      <c r="W205" s="105">
        <v>43465</v>
      </c>
      <c r="X205" s="105"/>
      <c r="Y205" s="86"/>
      <c r="Z205" s="86"/>
      <c r="AA205" s="68"/>
      <c r="AB205" s="62"/>
      <c r="AC205" s="62" t="s">
        <v>791</v>
      </c>
      <c r="AD205" s="62"/>
      <c r="AE205" s="62"/>
      <c r="AF205" s="69">
        <f t="shared" si="13"/>
        <v>0</v>
      </c>
      <c r="AG205" s="27"/>
      <c r="AH205" s="27"/>
    </row>
    <row r="206" spans="1:34" ht="44.25" customHeight="1" x14ac:dyDescent="0.25">
      <c r="A206" s="86">
        <v>138</v>
      </c>
      <c r="B206" s="86">
        <v>2017</v>
      </c>
      <c r="C206" s="87" t="s">
        <v>844</v>
      </c>
      <c r="D206" s="86">
        <v>11</v>
      </c>
      <c r="E206" s="87" t="s">
        <v>138</v>
      </c>
      <c r="F206" s="63" t="s">
        <v>108</v>
      </c>
      <c r="G206" s="63" t="s">
        <v>125</v>
      </c>
      <c r="H206" s="64" t="s">
        <v>831</v>
      </c>
      <c r="I206" s="83" t="s">
        <v>163</v>
      </c>
      <c r="J206" s="84">
        <v>17</v>
      </c>
      <c r="K206" s="65" t="s">
        <v>90</v>
      </c>
      <c r="L206" s="79" t="s">
        <v>645</v>
      </c>
      <c r="M206" s="62">
        <v>19233842</v>
      </c>
      <c r="N206" s="97" t="s">
        <v>832</v>
      </c>
      <c r="O206" s="28"/>
      <c r="P206" s="66"/>
      <c r="Q206" s="67"/>
      <c r="R206" s="100">
        <v>1</v>
      </c>
      <c r="S206" s="73">
        <v>18625969</v>
      </c>
      <c r="T206" s="100">
        <v>18625969</v>
      </c>
      <c r="U206" s="100">
        <v>18625969</v>
      </c>
      <c r="V206" s="105">
        <v>43231</v>
      </c>
      <c r="W206" s="105">
        <v>43232</v>
      </c>
      <c r="X206" s="105">
        <v>43249</v>
      </c>
      <c r="Y206" s="86"/>
      <c r="Z206" s="86"/>
      <c r="AA206" s="68"/>
      <c r="AB206" s="62"/>
      <c r="AC206" s="62"/>
      <c r="AD206" s="62"/>
      <c r="AE206" s="62" t="s">
        <v>791</v>
      </c>
      <c r="AF206" s="69">
        <f t="shared" si="13"/>
        <v>1</v>
      </c>
      <c r="AG206" s="27"/>
      <c r="AH206" s="27"/>
    </row>
    <row r="207" spans="1:34" ht="44.25" customHeight="1" x14ac:dyDescent="0.25">
      <c r="A207" s="86">
        <v>141</v>
      </c>
      <c r="B207" s="86">
        <v>2017</v>
      </c>
      <c r="C207" s="87" t="s">
        <v>845</v>
      </c>
      <c r="D207" s="86">
        <v>2</v>
      </c>
      <c r="E207" s="87" t="s">
        <v>138</v>
      </c>
      <c r="F207" s="63" t="s">
        <v>104</v>
      </c>
      <c r="G207" s="63" t="s">
        <v>121</v>
      </c>
      <c r="H207" s="64" t="s">
        <v>833</v>
      </c>
      <c r="I207" s="83" t="s">
        <v>163</v>
      </c>
      <c r="J207" s="84">
        <v>17</v>
      </c>
      <c r="K207" s="65" t="s">
        <v>90</v>
      </c>
      <c r="L207" s="79" t="s">
        <v>645</v>
      </c>
      <c r="M207" s="62">
        <v>93200589</v>
      </c>
      <c r="N207" s="97" t="s">
        <v>834</v>
      </c>
      <c r="O207" s="28"/>
      <c r="P207" s="66"/>
      <c r="Q207" s="67"/>
      <c r="R207" s="100">
        <v>1</v>
      </c>
      <c r="S207" s="73">
        <v>2980000</v>
      </c>
      <c r="T207" s="100">
        <v>2980000</v>
      </c>
      <c r="U207" s="100">
        <v>2980000</v>
      </c>
      <c r="V207" s="105">
        <v>43231</v>
      </c>
      <c r="W207" s="105">
        <v>43232</v>
      </c>
      <c r="X207" s="105">
        <v>43234</v>
      </c>
      <c r="Y207" s="86"/>
      <c r="Z207" s="86"/>
      <c r="AA207" s="68"/>
      <c r="AB207" s="62"/>
      <c r="AC207" s="62"/>
      <c r="AD207" s="62" t="s">
        <v>791</v>
      </c>
      <c r="AE207" s="62"/>
      <c r="AF207" s="69">
        <f t="shared" si="13"/>
        <v>1</v>
      </c>
      <c r="AG207" s="27"/>
      <c r="AH207" s="27"/>
    </row>
    <row r="208" spans="1:34" ht="44.25" customHeight="1" x14ac:dyDescent="0.25">
      <c r="A208" s="86">
        <v>145</v>
      </c>
      <c r="B208" s="86">
        <v>2017</v>
      </c>
      <c r="C208" s="87" t="s">
        <v>846</v>
      </c>
      <c r="D208" s="86">
        <v>3</v>
      </c>
      <c r="E208" s="87" t="s">
        <v>138</v>
      </c>
      <c r="F208" s="63" t="s">
        <v>223</v>
      </c>
      <c r="G208" s="63" t="s">
        <v>121</v>
      </c>
      <c r="H208" s="64" t="s">
        <v>835</v>
      </c>
      <c r="I208" s="83" t="s">
        <v>163</v>
      </c>
      <c r="J208" s="84">
        <v>41</v>
      </c>
      <c r="K208" s="65" t="s">
        <v>75</v>
      </c>
      <c r="L208" s="79" t="s">
        <v>836</v>
      </c>
      <c r="M208" s="62">
        <v>900895294</v>
      </c>
      <c r="N208" s="97" t="s">
        <v>837</v>
      </c>
      <c r="O208" s="28"/>
      <c r="P208" s="66"/>
      <c r="Q208" s="67"/>
      <c r="R208" s="100">
        <v>1</v>
      </c>
      <c r="S208" s="73">
        <v>49998200</v>
      </c>
      <c r="T208" s="100">
        <v>49998200</v>
      </c>
      <c r="U208" s="100">
        <v>0</v>
      </c>
      <c r="V208" s="105">
        <v>43404</v>
      </c>
      <c r="W208" s="105">
        <v>43405</v>
      </c>
      <c r="X208" s="105"/>
      <c r="Y208" s="86"/>
      <c r="Z208" s="86"/>
      <c r="AA208" s="68"/>
      <c r="AB208" s="62"/>
      <c r="AC208" s="62" t="s">
        <v>791</v>
      </c>
      <c r="AD208" s="62"/>
      <c r="AE208" s="62"/>
      <c r="AF208" s="69">
        <f t="shared" si="13"/>
        <v>0</v>
      </c>
      <c r="AG208" s="27"/>
      <c r="AH208" s="27"/>
    </row>
    <row r="209" spans="1:34" ht="44.25" customHeight="1" x14ac:dyDescent="0.25">
      <c r="A209" s="86">
        <v>146</v>
      </c>
      <c r="B209" s="86">
        <v>2017</v>
      </c>
      <c r="C209" s="87" t="s">
        <v>847</v>
      </c>
      <c r="D209" s="86">
        <v>3</v>
      </c>
      <c r="E209" s="87" t="s">
        <v>138</v>
      </c>
      <c r="F209" s="63" t="s">
        <v>223</v>
      </c>
      <c r="G209" s="63" t="s">
        <v>121</v>
      </c>
      <c r="H209" s="64" t="s">
        <v>838</v>
      </c>
      <c r="I209" s="83" t="s">
        <v>163</v>
      </c>
      <c r="J209" s="84">
        <v>18</v>
      </c>
      <c r="K209" s="65" t="s">
        <v>89</v>
      </c>
      <c r="L209" s="79" t="s">
        <v>644</v>
      </c>
      <c r="M209" s="116">
        <v>901141885</v>
      </c>
      <c r="N209" s="97" t="s">
        <v>839</v>
      </c>
      <c r="O209" s="28"/>
      <c r="P209" s="66"/>
      <c r="Q209" s="67"/>
      <c r="R209" s="100">
        <v>2</v>
      </c>
      <c r="S209" s="73">
        <v>182334568</v>
      </c>
      <c r="T209" s="73">
        <v>182334568</v>
      </c>
      <c r="U209" s="100">
        <v>8476624289</v>
      </c>
      <c r="V209" s="105">
        <v>43413</v>
      </c>
      <c r="W209" s="105">
        <v>43414</v>
      </c>
      <c r="X209" s="105"/>
      <c r="Y209" s="86"/>
      <c r="Z209" s="86"/>
      <c r="AA209" s="68"/>
      <c r="AB209" s="62"/>
      <c r="AC209" s="62" t="s">
        <v>791</v>
      </c>
      <c r="AD209" s="62"/>
      <c r="AE209" s="62"/>
      <c r="AF209" s="69">
        <f t="shared" si="13"/>
        <v>46.489397934680163</v>
      </c>
      <c r="AG209" s="27"/>
      <c r="AH209" s="27"/>
    </row>
    <row r="210" spans="1:34" ht="44.25" customHeight="1" x14ac:dyDescent="0.25">
      <c r="A210" s="86" t="s">
        <v>820</v>
      </c>
      <c r="B210" s="86">
        <v>2018</v>
      </c>
      <c r="C210" s="87"/>
      <c r="D210" s="86">
        <v>20</v>
      </c>
      <c r="E210" s="87" t="str">
        <f>IF(D210=1,'Tipo '!$B$2,IF(D210=2,'Tipo '!$B$3,IF(D210=3,'Tipo '!$B$4,IF(D210=4,'Tipo '!$B$5,IF(D210=5,'Tipo '!$B$6,IF(D210=6,'Tipo '!$B$7,IF(D210=7,'Tipo '!$B$8,IF(D210=8,'Tipo '!$B$9,IF(D210=9,'Tipo '!$B$10,IF(D210=10,'Tipo '!$B$11,IF(D210=11,'Tipo '!$B$12,IF(D210=12,'Tipo '!$B$13,IF(D210=13,'Tipo '!$B$14,IF(D210=14,'Tipo '!$B$15,IF(D210=15,'Tipo '!$B$16,IF(D210=16,'Tipo '!$B$17,IF(D210=17,'Tipo '!$B$18,IF(D210=18,'Tipo '!$B$19,IF(D210=19,'Tipo '!$B$20,IF(D210=20,'Tipo '!$B$21,"No ha seleccionado un tipo de contrato válido"))))))))))))))))))))</f>
        <v>OTROS GASTOS</v>
      </c>
      <c r="F210" s="63"/>
      <c r="G210" s="63"/>
      <c r="H210" s="64" t="s">
        <v>848</v>
      </c>
      <c r="I210" s="83" t="s">
        <v>162</v>
      </c>
      <c r="J210" s="84"/>
      <c r="K210" s="65" t="str">
        <f>IF(J210=1,'Equivalencia BH-BMPT'!$D$2,IF(J210=2,'Equivalencia BH-BMPT'!$D$3,IF(J210=3,'Equivalencia BH-BMPT'!$D$4,IF(J210=4,'Equivalencia BH-BMPT'!$D$5,IF(J210=5,'Equivalencia BH-BMPT'!$D$6,IF(J210=6,'Equivalencia BH-BMPT'!$D$7,IF(J210=7,'Equivalencia BH-BMPT'!$D$8,IF(J210=8,'Equivalencia BH-BMPT'!$D$9,IF(J210=9,'Equivalencia BH-BMPT'!$D$10,IF(J210=10,'Equivalencia BH-BMPT'!$D$11,IF(J210=11,'Equivalencia BH-BMPT'!$D$12,IF(J210=12,'Equivalencia BH-BMPT'!$D$13,IF(J210=13,'Equivalencia BH-BMPT'!$D$14,IF(J210=14,'Equivalencia BH-BMPT'!$D$15,IF(J210=15,'Equivalencia BH-BMPT'!$D$16,IF(J210=16,'Equivalencia BH-BMPT'!$D$17,IF(J210=17,'Equivalencia BH-BMPT'!$D$18,IF(J210=18,'Equivalencia BH-BMPT'!$D$19,IF(J210=19,'Equivalencia BH-BMPT'!$D$20,IF(J210=20,'Equivalencia BH-BMPT'!$D$21,IF(J210=21,'Equivalencia BH-BMPT'!$D$22,IF(J210=22,'Equivalencia BH-BMPT'!$D$23,IF(J210=23,'Equivalencia BH-BMPT'!#REF!,IF(J210=24,'Equivalencia BH-BMPT'!$D$25,IF(J210=25,'Equivalencia BH-BMPT'!$D$26,IF(J210=26,'Equivalencia BH-BMPT'!$D$27,IF(J210=27,'Equivalencia BH-BMPT'!$D$28,IF(J210=28,'Equivalencia BH-BMPT'!$D$29,IF(J210=29,'Equivalencia BH-BMPT'!$D$30,IF(J210=30,'Equivalencia BH-BMPT'!$D$31,IF(J210=31,'Equivalencia BH-BMPT'!$D$32,IF(J210=32,'Equivalencia BH-BMPT'!$D$33,IF(J210=33,'Equivalencia BH-BMPT'!$D$34,IF(J210=34,'Equivalencia BH-BMPT'!$D$35,IF(J210=35,'Equivalencia BH-BMPT'!$D$36,IF(J210=36,'Equivalencia BH-BMPT'!$D$37,IF(J210=37,'Equivalencia BH-BMPT'!$D$38,IF(J210=38,'Equivalencia BH-BMPT'!#REF!,IF(J210=39,'Equivalencia BH-BMPT'!$D$40,IF(J210=40,'Equivalencia BH-BMPT'!$D$41,IF(J210=41,'Equivalencia BH-BMPT'!$D$42,IF(J210=42,'Equivalencia BH-BMPT'!$D$43,IF(J210=43,'Equivalencia BH-BMPT'!$D$44,IF(J210=44,'Equivalencia BH-BMPT'!$D$45,IF(J210=45,'Equivalencia BH-BMPT'!$D$46,"No ha seleccionado un número de programa")))))))))))))))))))))))))))))))))))))))))))))</f>
        <v>No ha seleccionado un número de programa</v>
      </c>
      <c r="L210" s="79"/>
      <c r="M210" s="62"/>
      <c r="N210" s="97" t="s">
        <v>821</v>
      </c>
      <c r="O210" s="100">
        <v>218967295</v>
      </c>
      <c r="P210" s="66"/>
      <c r="Q210" s="67"/>
      <c r="R210" s="100"/>
      <c r="S210" s="100"/>
      <c r="T210" s="100">
        <v>218967295</v>
      </c>
      <c r="U210" s="100">
        <v>204031925</v>
      </c>
      <c r="V210" s="105"/>
      <c r="W210" s="105"/>
      <c r="X210" s="105"/>
      <c r="Y210" s="86"/>
      <c r="Z210" s="86"/>
      <c r="AA210" s="68"/>
      <c r="AB210" s="62"/>
      <c r="AC210" s="62" t="s">
        <v>791</v>
      </c>
      <c r="AD210" s="62"/>
      <c r="AE210" s="62"/>
      <c r="AF210" s="69">
        <f t="shared" ref="AF210" si="15">SUM(U210/T210)</f>
        <v>0.93179177739762464</v>
      </c>
      <c r="AG210" s="27"/>
      <c r="AH210" s="27"/>
    </row>
    <row r="211" spans="1:34" x14ac:dyDescent="0.25">
      <c r="A211" s="88" t="s">
        <v>22</v>
      </c>
      <c r="B211" s="88"/>
      <c r="C211" s="88"/>
      <c r="D211" s="86"/>
      <c r="E211" s="70" t="s">
        <v>280</v>
      </c>
      <c r="F211" s="63"/>
      <c r="G211" s="63"/>
      <c r="H211" s="62"/>
      <c r="I211" s="74"/>
      <c r="J211" s="74"/>
      <c r="K211" s="62"/>
      <c r="L211" s="74"/>
      <c r="M211" s="62"/>
      <c r="N211" s="98"/>
      <c r="O211" s="74"/>
      <c r="P211" s="66"/>
      <c r="Q211" s="62"/>
      <c r="R211" s="86"/>
      <c r="S211" s="86"/>
      <c r="T211" s="107">
        <f>SUBTOTAL(9,T14:T202)</f>
        <v>28464717905</v>
      </c>
      <c r="U211" s="108"/>
      <c r="V211" s="86"/>
      <c r="W211" s="86"/>
      <c r="X211" s="86"/>
      <c r="Y211" s="86"/>
      <c r="Z211" s="86"/>
      <c r="AA211" s="62"/>
      <c r="AB211" s="62"/>
      <c r="AC211" s="62"/>
      <c r="AD211" s="62"/>
      <c r="AE211" s="62"/>
      <c r="AF211" s="62"/>
    </row>
    <row r="217" spans="1:34" ht="23.25" x14ac:dyDescent="0.25">
      <c r="T217" s="109">
        <f>SUBTOTAL(9,T14:T202)</f>
        <v>28464717905</v>
      </c>
    </row>
  </sheetData>
  <sheetProtection algorithmName="SHA-512" hashValue="N6Wjokva4v/rgjMuyQSVmjhfqrIxcvyZUh0woX5iMx7mUW5hpaW6NSqjjWJdlvjG9dfN7S0bkXBUEZXOg1Vbhg==" saltValue="k7xFDvH0CQu04FrgF9pO0A==" spinCount="100000" sheet="1" objects="1" scenarios="1" insertRows="0" deleteRows="0" selectLockedCells="1" sort="0" autoFilter="0"/>
  <autoFilter ref="A13:WWN13"/>
  <sortState ref="A15:AE209">
    <sortCondition descending="1" ref="B14:B209"/>
    <sortCondition ref="A14:A209"/>
  </sortState>
  <mergeCells count="50">
    <mergeCell ref="AD12:AD13"/>
    <mergeCell ref="AE12:AE13"/>
    <mergeCell ref="AF12:AF13"/>
    <mergeCell ref="V12:V13"/>
    <mergeCell ref="W12:W13"/>
    <mergeCell ref="X12:X13"/>
    <mergeCell ref="Y12:Y13"/>
    <mergeCell ref="AB12:AB13"/>
    <mergeCell ref="AC12:AC13"/>
    <mergeCell ref="U12:U13"/>
    <mergeCell ref="A12:A13"/>
    <mergeCell ref="C12:C13"/>
    <mergeCell ref="D12:D13"/>
    <mergeCell ref="F12:F13"/>
    <mergeCell ref="H12:H13"/>
    <mergeCell ref="J12:L12"/>
    <mergeCell ref="M12:N12"/>
    <mergeCell ref="O12:O13"/>
    <mergeCell ref="Q12:Q13"/>
    <mergeCell ref="S12:S13"/>
    <mergeCell ref="T12:T13"/>
    <mergeCell ref="A10:N10"/>
    <mergeCell ref="O10:U10"/>
    <mergeCell ref="V10:Z10"/>
    <mergeCell ref="AA10:AE10"/>
    <mergeCell ref="D11:E11"/>
    <mergeCell ref="I11:K11"/>
    <mergeCell ref="M11:N11"/>
    <mergeCell ref="AA11:AE11"/>
    <mergeCell ref="A7:N7"/>
    <mergeCell ref="V7:AF7"/>
    <mergeCell ref="A8:D8"/>
    <mergeCell ref="F8:H8"/>
    <mergeCell ref="J8:N9"/>
    <mergeCell ref="V8:AF8"/>
    <mergeCell ref="A9:D9"/>
    <mergeCell ref="F9:H9"/>
    <mergeCell ref="V9:AF9"/>
    <mergeCell ref="A5:D5"/>
    <mergeCell ref="J5:K5"/>
    <mergeCell ref="V5:AF5"/>
    <mergeCell ref="A6:D6"/>
    <mergeCell ref="J6:K6"/>
    <mergeCell ref="V6:AF6"/>
    <mergeCell ref="A2:AF2"/>
    <mergeCell ref="A3:AF3"/>
    <mergeCell ref="A4:D4"/>
    <mergeCell ref="J4:K4"/>
    <mergeCell ref="M4:N4"/>
    <mergeCell ref="U4:AF4"/>
  </mergeCells>
  <dataValidations count="13">
    <dataValidation type="custom" allowBlank="1" showInputMessage="1" showErrorMessage="1" sqref="V6:AF6">
      <formula1>Vacio()</formula1>
    </dataValidation>
    <dataValidation type="whole" operator="greaterThan" allowBlank="1" showErrorMessage="1" errorTitle="Error " error="Debe digitar un número entero._x000a_" sqref="Y14:Y196 Z14:Z210 Y198:Y210">
      <formula1>0</formula1>
    </dataValidation>
    <dataValidation type="whole" operator="greaterThan" allowBlank="1" showErrorMessage="1" errorTitle="Error" error="Debe digitar un número sin cáracteres especiales (puntos, comas, guiones, espacios, etc)._x000a__x000a__x000a_" sqref="R14:R210">
      <formula1>0</formula1>
    </dataValidation>
    <dataValidation type="list" allowBlank="1" showInputMessage="1" showErrorMessage="1" errorTitle="Error" error="Debe seleccionar un item de la lista_x000a_" sqref="I14:I210">
      <formula1>Afectación</formula1>
    </dataValidation>
    <dataValidation showInputMessage="1" showErrorMessage="1" errorTitle="Tipo de contrato no permitido" error="El tipo de contrato debe corresponder a un número. Consulte el instructivo para más información_x000a_" sqref="E14:E210"/>
    <dataValidation type="date" operator="greaterThan" allowBlank="1" showErrorMessage="1" errorTitle="Error" error="Debe introducir una fecha en formato (DD/MM/AAAA)_x000a_" sqref="V14:X210">
      <formula1>18385</formula1>
    </dataValidation>
    <dataValidation type="whole" operator="greaterThan" allowBlank="1" showErrorMessage="1" errorTitle="Error " error="Debe digitar un número sin cáracteres especiales (puntos, comas, guiones, espacios,etc)._x000a_" sqref="S14:S202 S210:T210 O210">
      <formula1>0</formula1>
    </dataValidation>
    <dataValidation type="whole" operator="lessThan" allowBlank="1" showErrorMessage="1" errorTitle="Error" error="Debe ser un número negativo. Ejemplo:-2,000,000_x000a_" sqref="Q14:Q210">
      <formula1>0</formula1>
    </dataValidation>
    <dataValidation type="whole" operator="greaterThan" showErrorMessage="1" errorTitle="Identificación incorrecta" error="El número de identificación no debe contener algún cáracter especial (coma, guión, punto, etc)_x000a_" sqref="M14:M210">
      <formula1>0</formula1>
    </dataValidation>
    <dataValidation type="whole" operator="greaterThan" allowBlank="1" showInputMessage="1" showErrorMessage="1" errorTitle="Error " error="Debe digitar un número sin cáracteres especiales (comas,puntos,guiones,espacios)._x000a_" sqref="S203:S209 O14:P202 T209 U14:U210 P203:P210">
      <formula1>0</formula1>
    </dataValidation>
    <dataValidation type="whole" allowBlank="1" showErrorMessage="1" errorTitle="Número de programa incorrecto" error="Debe ingresar el número de programa, para mayor información consulte el instructivo._x000a_" sqref="J14:J210">
      <formula1>0</formula1>
      <formula2>45</formula2>
    </dataValidation>
    <dataValidation operator="greaterThan" allowBlank="1" showErrorMessage="1" errorTitle="Error" error="Debe digitar un número._x000a_" sqref="L14:L210"/>
    <dataValidation type="list" allowBlank="1" showInputMessage="1" showErrorMessage="1" errorTitle="Error " error="Debe seleccionar una opción dentro de la lista_x000a_" sqref="F14:F210">
      <formula1>Mod</formula1>
    </dataValidation>
  </dataValidations>
  <pageMargins left="0.15748031496062992" right="0.15748031496062992" top="0.74803149606299213" bottom="0.74803149606299213" header="0.31496062992125984" footer="0.31496062992125984"/>
  <pageSetup paperSize="14" scale="4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otón 4">
              <controlPr defaultSize="0" print="0" autoFill="0" autoPict="0" macro="[0]!Prueba2">
                <anchor moveWithCells="1" sizeWithCells="1">
                  <from>
                    <xdr:col>1</xdr:col>
                    <xdr:colOff>161925</xdr:colOff>
                    <xdr:row>211</xdr:row>
                    <xdr:rowOff>85725</xdr:rowOff>
                  </from>
                  <to>
                    <xdr:col>3</xdr:col>
                    <xdr:colOff>390525</xdr:colOff>
                    <xdr:row>214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'Tipo '!$A$2:$A$21</xm:f>
          </x14:formula1>
          <xm:sqref>D14:D211</xm:sqref>
        </x14:dataValidation>
        <x14:dataValidation type="list" allowBlank="1" showInputMessage="1" showErrorMessage="1" errorTitle="Error" error="Debe seleccionar alguna opción de los datos._x000a_">
          <x14:formula1>
            <xm:f>IF(OR(F14='Tipo '!$C$2,F14='Tipo '!$C$4,F14='Tipo '!$C$6,F14='Tipo '!$C$7),'Tipo '!$C$31,IF(F14='Tipo '!$C$5,SeleccionAbreviada,IF(F14='Tipo '!$C$3,ContratacionDirecta,IF(F14='Tipo '!$C$8,RegimenEspecial,""))))</xm:f>
          </x14:formula1>
          <xm:sqref>G14:G210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87"/>
  <sheetViews>
    <sheetView showGridLines="0" topLeftCell="A66" zoomScale="115" zoomScaleNormal="115" workbookViewId="0">
      <selection activeCell="C66" sqref="C66"/>
    </sheetView>
  </sheetViews>
  <sheetFormatPr baseColWidth="10" defaultRowHeight="45.75" customHeight="1" x14ac:dyDescent="0.25"/>
  <cols>
    <col min="1" max="1" width="3.28515625" customWidth="1"/>
    <col min="2" max="2" width="27.7109375" customWidth="1"/>
    <col min="3" max="3" width="81.5703125" customWidth="1"/>
  </cols>
  <sheetData>
    <row r="1" spans="1:3" ht="45.75" customHeight="1" x14ac:dyDescent="0.25">
      <c r="A1" s="177" t="s">
        <v>231</v>
      </c>
      <c r="B1" s="177"/>
      <c r="C1" s="177"/>
    </row>
    <row r="2" spans="1:3" ht="24" customHeight="1" x14ac:dyDescent="0.25">
      <c r="A2" s="178" t="s">
        <v>23</v>
      </c>
      <c r="B2" s="179"/>
      <c r="C2" s="179"/>
    </row>
    <row r="3" spans="1:3" ht="45.75" customHeight="1" x14ac:dyDescent="0.25">
      <c r="A3" s="161" t="s">
        <v>169</v>
      </c>
      <c r="B3" s="161"/>
      <c r="C3" s="161"/>
    </row>
    <row r="4" spans="1:3" ht="45.75" customHeight="1" x14ac:dyDescent="0.25">
      <c r="A4" s="161" t="s">
        <v>255</v>
      </c>
      <c r="B4" s="161"/>
      <c r="C4" s="161"/>
    </row>
    <row r="5" spans="1:3" ht="16.5" customHeight="1" x14ac:dyDescent="0.25">
      <c r="A5" s="161" t="s">
        <v>170</v>
      </c>
      <c r="B5" s="161"/>
      <c r="C5" s="161"/>
    </row>
    <row r="6" spans="1:3" ht="18.75" customHeight="1" x14ac:dyDescent="0.25">
      <c r="A6" s="161" t="s">
        <v>24</v>
      </c>
      <c r="B6" s="161"/>
      <c r="C6" s="161"/>
    </row>
    <row r="7" spans="1:3" ht="54.75" customHeight="1" x14ac:dyDescent="0.25">
      <c r="A7" s="161" t="s">
        <v>256</v>
      </c>
      <c r="B7" s="161"/>
      <c r="C7" s="161"/>
    </row>
    <row r="8" spans="1:3" ht="66.75" customHeight="1" x14ac:dyDescent="0.25">
      <c r="A8" s="161" t="s">
        <v>274</v>
      </c>
      <c r="B8" s="161"/>
      <c r="C8" s="161"/>
    </row>
    <row r="9" spans="1:3" ht="69" customHeight="1" x14ac:dyDescent="0.25">
      <c r="A9" s="161" t="s">
        <v>226</v>
      </c>
      <c r="B9" s="161"/>
      <c r="C9" s="161"/>
    </row>
    <row r="10" spans="1:3" ht="47.25" customHeight="1" x14ac:dyDescent="0.25">
      <c r="A10" s="161" t="s">
        <v>240</v>
      </c>
      <c r="B10" s="161"/>
      <c r="C10" s="161"/>
    </row>
    <row r="11" spans="1:3" ht="18" customHeight="1" thickBot="1" x14ac:dyDescent="0.3">
      <c r="A11" s="30"/>
    </row>
    <row r="12" spans="1:3" ht="25.5" customHeight="1" thickBot="1" x14ac:dyDescent="0.3">
      <c r="A12" s="172" t="s">
        <v>171</v>
      </c>
      <c r="B12" s="173"/>
      <c r="C12" s="174"/>
    </row>
    <row r="13" spans="1:3" ht="24.75" customHeight="1" thickBot="1" x14ac:dyDescent="0.3">
      <c r="A13" s="44">
        <v>1</v>
      </c>
      <c r="B13" s="32" t="s">
        <v>25</v>
      </c>
      <c r="C13" s="32" t="s">
        <v>172</v>
      </c>
    </row>
    <row r="14" spans="1:3" ht="22.5" customHeight="1" thickBot="1" x14ac:dyDescent="0.3">
      <c r="A14" s="44">
        <v>2</v>
      </c>
      <c r="B14" s="32" t="s">
        <v>26</v>
      </c>
      <c r="C14" s="32" t="s">
        <v>173</v>
      </c>
    </row>
    <row r="15" spans="1:3" ht="34.5" customHeight="1" thickBot="1" x14ac:dyDescent="0.3">
      <c r="A15" s="44">
        <v>3</v>
      </c>
      <c r="B15" s="32" t="s">
        <v>27</v>
      </c>
      <c r="C15" s="32" t="s">
        <v>228</v>
      </c>
    </row>
    <row r="16" spans="1:3" ht="33" customHeight="1" thickBot="1" x14ac:dyDescent="0.3">
      <c r="A16" s="44">
        <v>4</v>
      </c>
      <c r="B16" s="32" t="s">
        <v>174</v>
      </c>
      <c r="C16" s="32" t="s">
        <v>229</v>
      </c>
    </row>
    <row r="17" spans="1:3" ht="36" customHeight="1" thickBot="1" x14ac:dyDescent="0.3">
      <c r="A17" s="44">
        <v>5</v>
      </c>
      <c r="B17" s="32" t="s">
        <v>28</v>
      </c>
      <c r="C17" s="32" t="s">
        <v>230</v>
      </c>
    </row>
    <row r="18" spans="1:3" ht="32.25" customHeight="1" thickBot="1" x14ac:dyDescent="0.3">
      <c r="A18" s="44">
        <v>6</v>
      </c>
      <c r="B18" s="32" t="s">
        <v>175</v>
      </c>
      <c r="C18" s="32" t="s">
        <v>232</v>
      </c>
    </row>
    <row r="19" spans="1:3" ht="45.75" customHeight="1" thickBot="1" x14ac:dyDescent="0.3">
      <c r="A19" s="44">
        <v>7</v>
      </c>
      <c r="B19" s="32" t="s">
        <v>29</v>
      </c>
      <c r="C19" s="32" t="s">
        <v>257</v>
      </c>
    </row>
    <row r="20" spans="1:3" ht="43.5" customHeight="1" thickBot="1" x14ac:dyDescent="0.3">
      <c r="A20" s="44">
        <v>8</v>
      </c>
      <c r="B20" s="32" t="s">
        <v>176</v>
      </c>
      <c r="C20" s="32" t="s">
        <v>258</v>
      </c>
    </row>
    <row r="21" spans="1:3" ht="45.75" customHeight="1" thickBot="1" x14ac:dyDescent="0.3">
      <c r="A21" s="44">
        <v>9</v>
      </c>
      <c r="B21" s="32" t="s">
        <v>177</v>
      </c>
      <c r="C21" s="32" t="s">
        <v>178</v>
      </c>
    </row>
    <row r="22" spans="1:3" ht="18" customHeight="1" thickBot="1" x14ac:dyDescent="0.3">
      <c r="A22" s="30"/>
    </row>
    <row r="23" spans="1:3" ht="24.75" customHeight="1" thickBot="1" x14ac:dyDescent="0.3">
      <c r="A23" s="172" t="s">
        <v>179</v>
      </c>
      <c r="B23" s="173"/>
      <c r="C23" s="174"/>
    </row>
    <row r="24" spans="1:3" ht="45.75" customHeight="1" x14ac:dyDescent="0.25">
      <c r="A24" s="162">
        <v>1</v>
      </c>
      <c r="B24" s="169" t="s">
        <v>30</v>
      </c>
      <c r="C24" s="51" t="s">
        <v>275</v>
      </c>
    </row>
    <row r="25" spans="1:3" ht="45.75" customHeight="1" thickBot="1" x14ac:dyDescent="0.3">
      <c r="A25" s="175"/>
      <c r="B25" s="171"/>
      <c r="C25" s="32" t="s">
        <v>233</v>
      </c>
    </row>
    <row r="26" spans="1:3" ht="18" customHeight="1" thickBot="1" x14ac:dyDescent="0.3">
      <c r="A26" s="44">
        <v>2</v>
      </c>
      <c r="B26" s="32" t="s">
        <v>55</v>
      </c>
      <c r="C26" s="32" t="s">
        <v>180</v>
      </c>
    </row>
    <row r="27" spans="1:3" ht="27" customHeight="1" thickBot="1" x14ac:dyDescent="0.3">
      <c r="A27" s="44">
        <v>3</v>
      </c>
      <c r="B27" s="52" t="s">
        <v>222</v>
      </c>
      <c r="C27" s="32" t="s">
        <v>234</v>
      </c>
    </row>
    <row r="28" spans="1:3" ht="69" customHeight="1" thickBot="1" x14ac:dyDescent="0.3">
      <c r="A28" s="162">
        <v>4</v>
      </c>
      <c r="B28" s="32" t="s">
        <v>181</v>
      </c>
      <c r="C28" s="52" t="s">
        <v>276</v>
      </c>
    </row>
    <row r="29" spans="1:3" ht="45.75" customHeight="1" thickBot="1" x14ac:dyDescent="0.3">
      <c r="A29" s="163"/>
      <c r="B29" s="32" t="s">
        <v>31</v>
      </c>
      <c r="C29" s="32" t="s">
        <v>182</v>
      </c>
    </row>
    <row r="30" spans="1:3" ht="53.25" customHeight="1" thickBot="1" x14ac:dyDescent="0.3">
      <c r="A30" s="163"/>
      <c r="B30" s="32" t="s">
        <v>32</v>
      </c>
      <c r="C30" s="32" t="s">
        <v>183</v>
      </c>
    </row>
    <row r="31" spans="1:3" ht="45.75" customHeight="1" x14ac:dyDescent="0.25">
      <c r="A31" s="163"/>
      <c r="B31" s="169" t="s">
        <v>33</v>
      </c>
      <c r="C31" s="33" t="s">
        <v>259</v>
      </c>
    </row>
    <row r="32" spans="1:3" ht="27.75" customHeight="1" thickBot="1" x14ac:dyDescent="0.3">
      <c r="A32" s="163"/>
      <c r="B32" s="171"/>
      <c r="C32" s="32" t="s">
        <v>260</v>
      </c>
    </row>
    <row r="33" spans="1:3" ht="45.75" customHeight="1" thickBot="1" x14ac:dyDescent="0.3">
      <c r="A33" s="163"/>
      <c r="B33" s="32" t="s">
        <v>34</v>
      </c>
      <c r="C33" s="32" t="s">
        <v>184</v>
      </c>
    </row>
    <row r="34" spans="1:3" ht="45.75" customHeight="1" thickBot="1" x14ac:dyDescent="0.3">
      <c r="A34" s="163"/>
      <c r="B34" s="32" t="s">
        <v>35</v>
      </c>
      <c r="C34" s="32" t="s">
        <v>185</v>
      </c>
    </row>
    <row r="35" spans="1:3" ht="54.75" customHeight="1" thickBot="1" x14ac:dyDescent="0.3">
      <c r="A35" s="163"/>
      <c r="B35" s="32" t="s">
        <v>36</v>
      </c>
      <c r="C35" s="32" t="s">
        <v>186</v>
      </c>
    </row>
    <row r="36" spans="1:3" s="1" customFormat="1" ht="45.75" customHeight="1" thickBot="1" x14ac:dyDescent="0.3">
      <c r="A36" s="163"/>
      <c r="B36" s="32" t="s">
        <v>37</v>
      </c>
      <c r="C36" s="32" t="s">
        <v>187</v>
      </c>
    </row>
    <row r="37" spans="1:3" s="1" customFormat="1" ht="32.25" customHeight="1" thickBot="1" x14ac:dyDescent="0.3">
      <c r="A37" s="163"/>
      <c r="B37" s="32" t="s">
        <v>38</v>
      </c>
      <c r="C37" s="32" t="s">
        <v>261</v>
      </c>
    </row>
    <row r="38" spans="1:3" s="1" customFormat="1" ht="33" customHeight="1" thickBot="1" x14ac:dyDescent="0.3">
      <c r="A38" s="163"/>
      <c r="B38" s="32" t="s">
        <v>39</v>
      </c>
      <c r="C38" s="32" t="s">
        <v>262</v>
      </c>
    </row>
    <row r="39" spans="1:3" ht="56.25" customHeight="1" thickBot="1" x14ac:dyDescent="0.3">
      <c r="A39" s="163"/>
      <c r="B39" s="32" t="s">
        <v>40</v>
      </c>
      <c r="C39" s="32" t="s">
        <v>188</v>
      </c>
    </row>
    <row r="40" spans="1:3" ht="41.25" customHeight="1" thickBot="1" x14ac:dyDescent="0.3">
      <c r="A40" s="163"/>
      <c r="B40" s="32" t="s">
        <v>41</v>
      </c>
      <c r="C40" s="32" t="s">
        <v>189</v>
      </c>
    </row>
    <row r="41" spans="1:3" ht="27" customHeight="1" thickBot="1" x14ac:dyDescent="0.3">
      <c r="A41" s="163"/>
      <c r="B41" s="32" t="s">
        <v>42</v>
      </c>
      <c r="C41" s="32" t="s">
        <v>263</v>
      </c>
    </row>
    <row r="42" spans="1:3" ht="33" customHeight="1" thickBot="1" x14ac:dyDescent="0.3">
      <c r="A42" s="163"/>
      <c r="B42" s="32" t="s">
        <v>43</v>
      </c>
      <c r="C42" s="32" t="s">
        <v>190</v>
      </c>
    </row>
    <row r="43" spans="1:3" ht="105.75" customHeight="1" thickBot="1" x14ac:dyDescent="0.3">
      <c r="A43" s="163"/>
      <c r="B43" s="32" t="s">
        <v>44</v>
      </c>
      <c r="C43" s="32" t="s">
        <v>264</v>
      </c>
    </row>
    <row r="44" spans="1:3" ht="45.75" customHeight="1" thickBot="1" x14ac:dyDescent="0.3">
      <c r="A44" s="163"/>
      <c r="B44" s="32" t="s">
        <v>45</v>
      </c>
      <c r="C44" s="32" t="s">
        <v>191</v>
      </c>
    </row>
    <row r="45" spans="1:3" ht="59.25" customHeight="1" thickBot="1" x14ac:dyDescent="0.3">
      <c r="A45" s="163"/>
      <c r="B45" s="32" t="s">
        <v>46</v>
      </c>
      <c r="C45" s="32" t="s">
        <v>192</v>
      </c>
    </row>
    <row r="46" spans="1:3" ht="55.5" customHeight="1" x14ac:dyDescent="0.25">
      <c r="A46" s="163"/>
      <c r="B46" s="33" t="s">
        <v>193</v>
      </c>
      <c r="C46" s="51" t="s">
        <v>277</v>
      </c>
    </row>
    <row r="47" spans="1:3" ht="32.25" customHeight="1" x14ac:dyDescent="0.25">
      <c r="A47" s="164"/>
      <c r="B47" s="43" t="s">
        <v>47</v>
      </c>
      <c r="C47" s="43" t="s">
        <v>194</v>
      </c>
    </row>
    <row r="48" spans="1:3" ht="15.75" customHeight="1" x14ac:dyDescent="0.25">
      <c r="A48" s="164"/>
      <c r="B48" s="43" t="s">
        <v>48</v>
      </c>
      <c r="C48" s="43" t="s">
        <v>49</v>
      </c>
    </row>
    <row r="49" spans="1:3" ht="30" customHeight="1" thickBot="1" x14ac:dyDescent="0.3">
      <c r="A49" s="165"/>
      <c r="B49" s="43" t="s">
        <v>238</v>
      </c>
      <c r="C49" s="43" t="s">
        <v>239</v>
      </c>
    </row>
    <row r="50" spans="1:3" ht="51.75" customHeight="1" x14ac:dyDescent="0.25">
      <c r="A50" s="176">
        <v>5</v>
      </c>
      <c r="B50" s="161" t="s">
        <v>7</v>
      </c>
      <c r="C50" s="53" t="s">
        <v>278</v>
      </c>
    </row>
    <row r="51" spans="1:3" ht="29.25" customHeight="1" thickBot="1" x14ac:dyDescent="0.3">
      <c r="A51" s="165"/>
      <c r="B51" s="161"/>
      <c r="C51" s="43" t="s">
        <v>195</v>
      </c>
    </row>
    <row r="52" spans="1:3" ht="45.75" customHeight="1" thickBot="1" x14ac:dyDescent="0.3">
      <c r="A52" s="44">
        <v>6</v>
      </c>
      <c r="B52" s="32" t="s">
        <v>103</v>
      </c>
      <c r="C52" s="32" t="s">
        <v>265</v>
      </c>
    </row>
    <row r="53" spans="1:3" ht="23.25" customHeight="1" thickBot="1" x14ac:dyDescent="0.3">
      <c r="A53" s="44">
        <v>7</v>
      </c>
      <c r="B53" s="32" t="s">
        <v>8</v>
      </c>
      <c r="C53" s="32" t="s">
        <v>196</v>
      </c>
    </row>
    <row r="54" spans="1:3" ht="45.75" customHeight="1" thickBot="1" x14ac:dyDescent="0.3">
      <c r="A54" s="162">
        <v>8</v>
      </c>
      <c r="B54" s="32" t="s">
        <v>165</v>
      </c>
      <c r="C54" s="32" t="s">
        <v>197</v>
      </c>
    </row>
    <row r="55" spans="1:3" ht="27.75" customHeight="1" x14ac:dyDescent="0.25">
      <c r="A55" s="163"/>
      <c r="B55" s="169" t="s">
        <v>198</v>
      </c>
      <c r="C55" s="33" t="s">
        <v>266</v>
      </c>
    </row>
    <row r="56" spans="1:3" ht="69" customHeight="1" thickBot="1" x14ac:dyDescent="0.3">
      <c r="A56" s="175"/>
      <c r="B56" s="171"/>
      <c r="C56" s="32" t="s">
        <v>241</v>
      </c>
    </row>
    <row r="57" spans="1:3" ht="72.75" customHeight="1" thickBot="1" x14ac:dyDescent="0.3">
      <c r="A57" s="44">
        <v>9</v>
      </c>
      <c r="B57" s="32" t="s">
        <v>199</v>
      </c>
      <c r="C57" s="32" t="s">
        <v>267</v>
      </c>
    </row>
    <row r="58" spans="1:3" ht="29.25" customHeight="1" thickBot="1" x14ac:dyDescent="0.3">
      <c r="A58" s="162">
        <v>10</v>
      </c>
      <c r="B58" s="32" t="s">
        <v>200</v>
      </c>
      <c r="C58" s="32" t="s">
        <v>201</v>
      </c>
    </row>
    <row r="59" spans="1:3" ht="22.5" customHeight="1" thickBot="1" x14ac:dyDescent="0.3">
      <c r="A59" s="175"/>
      <c r="B59" s="32" t="s">
        <v>202</v>
      </c>
      <c r="C59" s="32" t="s">
        <v>203</v>
      </c>
    </row>
    <row r="60" spans="1:3" ht="22.5" customHeight="1" thickBot="1" x14ac:dyDescent="0.3">
      <c r="A60" s="30"/>
    </row>
    <row r="61" spans="1:3" ht="28.5" customHeight="1" thickBot="1" x14ac:dyDescent="0.3">
      <c r="A61" s="172" t="s">
        <v>204</v>
      </c>
      <c r="B61" s="173"/>
      <c r="C61" s="174"/>
    </row>
    <row r="62" spans="1:3" ht="31.5" customHeight="1" x14ac:dyDescent="0.25">
      <c r="A62" s="166">
        <v>11</v>
      </c>
      <c r="B62" s="169" t="s">
        <v>205</v>
      </c>
      <c r="C62" s="33" t="s">
        <v>235</v>
      </c>
    </row>
    <row r="63" spans="1:3" ht="28.5" customHeight="1" x14ac:dyDescent="0.25">
      <c r="A63" s="167"/>
      <c r="B63" s="170"/>
      <c r="C63" s="33" t="s">
        <v>268</v>
      </c>
    </row>
    <row r="64" spans="1:3" ht="23.25" customHeight="1" thickBot="1" x14ac:dyDescent="0.3">
      <c r="A64" s="168"/>
      <c r="B64" s="171"/>
      <c r="C64" s="32" t="s">
        <v>206</v>
      </c>
    </row>
    <row r="65" spans="1:3" ht="27.75" customHeight="1" x14ac:dyDescent="0.25">
      <c r="A65" s="166">
        <v>12</v>
      </c>
      <c r="B65" s="169" t="s">
        <v>207</v>
      </c>
      <c r="C65" s="33" t="s">
        <v>208</v>
      </c>
    </row>
    <row r="66" spans="1:3" ht="23.25" customHeight="1" thickBot="1" x14ac:dyDescent="0.3">
      <c r="A66" s="168"/>
      <c r="B66" s="171"/>
      <c r="C66" s="32" t="s">
        <v>209</v>
      </c>
    </row>
    <row r="67" spans="1:3" ht="30.75" customHeight="1" thickBot="1" x14ac:dyDescent="0.3">
      <c r="A67" s="31">
        <v>13</v>
      </c>
      <c r="B67" s="32" t="s">
        <v>126</v>
      </c>
      <c r="C67" s="32" t="s">
        <v>242</v>
      </c>
    </row>
    <row r="68" spans="1:3" ht="31.5" customHeight="1" thickBot="1" x14ac:dyDescent="0.3">
      <c r="A68" s="31">
        <v>14</v>
      </c>
      <c r="B68" s="32" t="s">
        <v>210</v>
      </c>
      <c r="C68" s="32" t="s">
        <v>243</v>
      </c>
    </row>
    <row r="69" spans="1:3" ht="31.5" customHeight="1" thickBot="1" x14ac:dyDescent="0.3">
      <c r="A69" s="34">
        <v>15</v>
      </c>
      <c r="B69" s="35" t="s">
        <v>218</v>
      </c>
      <c r="C69" s="35" t="s">
        <v>269</v>
      </c>
    </row>
    <row r="70" spans="1:3" ht="39.75" customHeight="1" x14ac:dyDescent="0.25">
      <c r="A70" s="166">
        <v>16</v>
      </c>
      <c r="B70" s="169" t="s">
        <v>50</v>
      </c>
      <c r="C70" s="33" t="s">
        <v>219</v>
      </c>
    </row>
    <row r="71" spans="1:3" ht="58.5" customHeight="1" x14ac:dyDescent="0.25">
      <c r="A71" s="167"/>
      <c r="B71" s="170"/>
      <c r="C71" s="33" t="s">
        <v>270</v>
      </c>
    </row>
    <row r="72" spans="1:3" ht="43.5" customHeight="1" x14ac:dyDescent="0.25">
      <c r="A72" s="167"/>
      <c r="B72" s="170"/>
      <c r="C72" s="33" t="s">
        <v>253</v>
      </c>
    </row>
    <row r="73" spans="1:3" ht="31.5" customHeight="1" thickBot="1" x14ac:dyDescent="0.3">
      <c r="A73" s="168"/>
      <c r="B73" s="171"/>
      <c r="C73" s="32" t="s">
        <v>220</v>
      </c>
    </row>
    <row r="74" spans="1:3" ht="42" customHeight="1" thickBot="1" x14ac:dyDescent="0.3">
      <c r="A74" s="31">
        <v>17</v>
      </c>
      <c r="B74" s="32" t="s">
        <v>51</v>
      </c>
      <c r="C74" s="52" t="s">
        <v>279</v>
      </c>
    </row>
    <row r="75" spans="1:3" ht="18.75" customHeight="1" thickBot="1" x14ac:dyDescent="0.3">
      <c r="A75" s="30"/>
    </row>
    <row r="76" spans="1:3" ht="21" customHeight="1" thickBot="1" x14ac:dyDescent="0.3">
      <c r="A76" s="172" t="s">
        <v>211</v>
      </c>
      <c r="B76" s="173"/>
      <c r="C76" s="174"/>
    </row>
    <row r="77" spans="1:3" ht="27" customHeight="1" x14ac:dyDescent="0.25">
      <c r="A77" s="166">
        <v>18</v>
      </c>
      <c r="B77" s="169" t="s">
        <v>52</v>
      </c>
      <c r="C77" s="33" t="s">
        <v>271</v>
      </c>
    </row>
    <row r="78" spans="1:3" ht="28.5" customHeight="1" thickBot="1" x14ac:dyDescent="0.3">
      <c r="A78" s="168"/>
      <c r="B78" s="171"/>
      <c r="C78" s="32" t="s">
        <v>236</v>
      </c>
    </row>
    <row r="79" spans="1:3" ht="27.75" customHeight="1" thickBot="1" x14ac:dyDescent="0.3">
      <c r="A79" s="31">
        <v>19</v>
      </c>
      <c r="B79" s="32" t="s">
        <v>212</v>
      </c>
      <c r="C79" s="32" t="s">
        <v>272</v>
      </c>
    </row>
    <row r="80" spans="1:3" ht="28.5" customHeight="1" thickBot="1" x14ac:dyDescent="0.3">
      <c r="A80" s="31">
        <v>20</v>
      </c>
      <c r="B80" s="32" t="s">
        <v>213</v>
      </c>
      <c r="C80" s="32" t="s">
        <v>273</v>
      </c>
    </row>
    <row r="81" spans="1:3" ht="30" customHeight="1" thickBot="1" x14ac:dyDescent="0.3">
      <c r="A81" s="31">
        <v>21</v>
      </c>
      <c r="B81" s="32" t="s">
        <v>128</v>
      </c>
      <c r="C81" s="32" t="s">
        <v>214</v>
      </c>
    </row>
    <row r="82" spans="1:3" ht="32.25" customHeight="1" thickBot="1" x14ac:dyDescent="0.3">
      <c r="A82" s="31">
        <v>22</v>
      </c>
      <c r="B82" s="32" t="s">
        <v>215</v>
      </c>
      <c r="C82" s="32" t="s">
        <v>216</v>
      </c>
    </row>
    <row r="83" spans="1:3" ht="18" customHeight="1" thickBot="1" x14ac:dyDescent="0.3">
      <c r="A83" s="30"/>
    </row>
    <row r="84" spans="1:3" ht="24" customHeight="1" thickBot="1" x14ac:dyDescent="0.3">
      <c r="A84" s="172" t="s">
        <v>237</v>
      </c>
      <c r="B84" s="173"/>
      <c r="C84" s="174"/>
    </row>
    <row r="85" spans="1:3" ht="32.25" customHeight="1" thickBot="1" x14ac:dyDescent="0.3">
      <c r="A85" s="31">
        <v>23</v>
      </c>
      <c r="B85" s="32" t="s">
        <v>53</v>
      </c>
      <c r="C85" s="32" t="s">
        <v>217</v>
      </c>
    </row>
    <row r="86" spans="1:3" ht="71.25" customHeight="1" thickBot="1" x14ac:dyDescent="0.3">
      <c r="A86" s="31">
        <v>24</v>
      </c>
      <c r="B86" s="32" t="s">
        <v>54</v>
      </c>
      <c r="C86" s="32" t="s">
        <v>254</v>
      </c>
    </row>
    <row r="87" spans="1:3" ht="45.75" customHeight="1" x14ac:dyDescent="0.25">
      <c r="A87" s="30"/>
    </row>
  </sheetData>
  <mergeCells count="32">
    <mergeCell ref="A1:C1"/>
    <mergeCell ref="A76:C76"/>
    <mergeCell ref="A77:A78"/>
    <mergeCell ref="B77:B78"/>
    <mergeCell ref="A84:C84"/>
    <mergeCell ref="A70:A73"/>
    <mergeCell ref="B70:B73"/>
    <mergeCell ref="A65:A66"/>
    <mergeCell ref="B65:B66"/>
    <mergeCell ref="A2:C2"/>
    <mergeCell ref="A4:C4"/>
    <mergeCell ref="A10:C10"/>
    <mergeCell ref="A9:C9"/>
    <mergeCell ref="A8:C8"/>
    <mergeCell ref="A7:C7"/>
    <mergeCell ref="A6:C6"/>
    <mergeCell ref="A3:C3"/>
    <mergeCell ref="A28:A49"/>
    <mergeCell ref="A62:A64"/>
    <mergeCell ref="B62:B64"/>
    <mergeCell ref="A23:C23"/>
    <mergeCell ref="A24:A25"/>
    <mergeCell ref="B24:B25"/>
    <mergeCell ref="B31:B32"/>
    <mergeCell ref="A50:A51"/>
    <mergeCell ref="B50:B51"/>
    <mergeCell ref="A5:C5"/>
    <mergeCell ref="A54:A56"/>
    <mergeCell ref="B55:B56"/>
    <mergeCell ref="A58:A59"/>
    <mergeCell ref="A61:C61"/>
    <mergeCell ref="A12:C12"/>
  </mergeCells>
  <pageMargins left="0.43307086614173229" right="0.70866141732283472" top="0.64177083333333329" bottom="0.74803149606299213" header="0.31496062992125984" footer="0.31496062992125984"/>
  <pageSetup scale="4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1:E57"/>
  <sheetViews>
    <sheetView topLeftCell="XEM1" zoomScale="85" zoomScaleNormal="85" workbookViewId="0">
      <pane ySplit="1" topLeftCell="A2" activePane="bottomLeft" state="frozen"/>
      <selection pane="bottomLeft" activeCell="XFA4" sqref="XFA4"/>
    </sheetView>
  </sheetViews>
  <sheetFormatPr baseColWidth="10" defaultRowHeight="15" x14ac:dyDescent="0.25"/>
  <cols>
    <col min="3" max="3" width="9.5703125" style="6" customWidth="1"/>
    <col min="4" max="4" width="57.140625" style="2" customWidth="1"/>
  </cols>
  <sheetData>
    <row r="1" spans="3:4" ht="16.5" x14ac:dyDescent="0.3">
      <c r="C1" s="5" t="s">
        <v>56</v>
      </c>
      <c r="D1" s="3" t="s">
        <v>57</v>
      </c>
    </row>
    <row r="2" spans="3:4" ht="16.5" x14ac:dyDescent="0.3">
      <c r="C2" s="5">
        <v>1</v>
      </c>
      <c r="D2" s="4" t="s">
        <v>62</v>
      </c>
    </row>
    <row r="3" spans="3:4" ht="16.5" x14ac:dyDescent="0.3">
      <c r="C3" s="5">
        <v>2</v>
      </c>
      <c r="D3" s="4" t="s">
        <v>58</v>
      </c>
    </row>
    <row r="4" spans="3:4" ht="16.5" x14ac:dyDescent="0.3">
      <c r="C4" s="5">
        <v>3</v>
      </c>
      <c r="D4" s="4" t="s">
        <v>67</v>
      </c>
    </row>
    <row r="5" spans="3:4" ht="16.5" x14ac:dyDescent="0.3">
      <c r="C5" s="5">
        <v>4</v>
      </c>
      <c r="D5" s="4" t="s">
        <v>88</v>
      </c>
    </row>
    <row r="6" spans="3:4" ht="16.5" x14ac:dyDescent="0.3">
      <c r="C6" s="5">
        <v>5</v>
      </c>
      <c r="D6" s="4" t="s">
        <v>59</v>
      </c>
    </row>
    <row r="7" spans="3:4" ht="16.5" x14ac:dyDescent="0.3">
      <c r="C7" s="5">
        <v>6</v>
      </c>
      <c r="D7" s="4" t="s">
        <v>64</v>
      </c>
    </row>
    <row r="8" spans="3:4" ht="16.5" x14ac:dyDescent="0.3">
      <c r="C8" s="5">
        <v>7</v>
      </c>
      <c r="D8" s="4" t="s">
        <v>63</v>
      </c>
    </row>
    <row r="9" spans="3:4" ht="16.5" x14ac:dyDescent="0.3">
      <c r="C9" s="5">
        <v>8</v>
      </c>
      <c r="D9" s="4" t="s">
        <v>65</v>
      </c>
    </row>
    <row r="10" spans="3:4" ht="16.5" x14ac:dyDescent="0.3">
      <c r="C10" s="5">
        <v>9</v>
      </c>
      <c r="D10" s="4" t="s">
        <v>60</v>
      </c>
    </row>
    <row r="11" spans="3:4" ht="16.5" x14ac:dyDescent="0.3">
      <c r="C11" s="5">
        <v>10</v>
      </c>
      <c r="D11" s="4" t="s">
        <v>61</v>
      </c>
    </row>
    <row r="12" spans="3:4" ht="33" x14ac:dyDescent="0.3">
      <c r="C12" s="5">
        <v>11</v>
      </c>
      <c r="D12" s="4" t="s">
        <v>74</v>
      </c>
    </row>
    <row r="13" spans="3:4" ht="33" x14ac:dyDescent="0.3">
      <c r="C13" s="5">
        <v>12</v>
      </c>
      <c r="D13" s="4" t="s">
        <v>66</v>
      </c>
    </row>
    <row r="14" spans="3:4" ht="16.5" x14ac:dyDescent="0.3">
      <c r="C14" s="5">
        <v>13</v>
      </c>
      <c r="D14" s="4" t="s">
        <v>80</v>
      </c>
    </row>
    <row r="15" spans="3:4" ht="16.5" x14ac:dyDescent="0.3">
      <c r="C15" s="5">
        <v>14</v>
      </c>
      <c r="D15" s="4" t="s">
        <v>81</v>
      </c>
    </row>
    <row r="16" spans="3:4" ht="16.5" x14ac:dyDescent="0.3">
      <c r="C16" s="5">
        <v>15</v>
      </c>
      <c r="D16" s="4" t="s">
        <v>83</v>
      </c>
    </row>
    <row r="17" spans="3:4" ht="16.5" x14ac:dyDescent="0.3">
      <c r="C17" s="5">
        <v>16</v>
      </c>
      <c r="D17" s="4" t="s">
        <v>69</v>
      </c>
    </row>
    <row r="18" spans="3:4" ht="16.5" x14ac:dyDescent="0.3">
      <c r="C18" s="5">
        <v>17</v>
      </c>
      <c r="D18" s="4" t="s">
        <v>90</v>
      </c>
    </row>
    <row r="19" spans="3:4" ht="16.5" x14ac:dyDescent="0.3">
      <c r="C19" s="5">
        <v>18</v>
      </c>
      <c r="D19" s="4" t="s">
        <v>89</v>
      </c>
    </row>
    <row r="20" spans="3:4" ht="16.5" x14ac:dyDescent="0.3">
      <c r="C20" s="5">
        <v>19</v>
      </c>
      <c r="D20" s="4" t="s">
        <v>96</v>
      </c>
    </row>
    <row r="21" spans="3:4" ht="33" x14ac:dyDescent="0.3">
      <c r="C21" s="5">
        <v>20</v>
      </c>
      <c r="D21" s="4" t="s">
        <v>68</v>
      </c>
    </row>
    <row r="22" spans="3:4" ht="16.5" x14ac:dyDescent="0.3">
      <c r="C22" s="5">
        <v>21</v>
      </c>
      <c r="D22" s="4" t="s">
        <v>72</v>
      </c>
    </row>
    <row r="23" spans="3:4" ht="16.5" x14ac:dyDescent="0.3">
      <c r="C23" s="5">
        <v>22</v>
      </c>
      <c r="D23" s="4" t="s">
        <v>71</v>
      </c>
    </row>
    <row r="24" spans="3:4" ht="16.5" x14ac:dyDescent="0.3">
      <c r="C24" s="5">
        <v>23</v>
      </c>
      <c r="D24" s="4" t="s">
        <v>97</v>
      </c>
    </row>
    <row r="25" spans="3:4" ht="33" x14ac:dyDescent="0.3">
      <c r="C25" s="5">
        <v>24</v>
      </c>
      <c r="D25" s="4" t="s">
        <v>70</v>
      </c>
    </row>
    <row r="26" spans="3:4" ht="19.5" customHeight="1" x14ac:dyDescent="0.3">
      <c r="C26" s="5">
        <v>25</v>
      </c>
      <c r="D26" s="4" t="s">
        <v>73</v>
      </c>
    </row>
    <row r="27" spans="3:4" ht="19.5" customHeight="1" x14ac:dyDescent="0.3">
      <c r="C27" s="5">
        <v>26</v>
      </c>
      <c r="D27" s="4" t="s">
        <v>84</v>
      </c>
    </row>
    <row r="28" spans="3:4" ht="19.5" customHeight="1" x14ac:dyDescent="0.3">
      <c r="C28" s="5">
        <v>27</v>
      </c>
      <c r="D28" s="4" t="s">
        <v>86</v>
      </c>
    </row>
    <row r="29" spans="3:4" ht="19.5" customHeight="1" x14ac:dyDescent="0.3">
      <c r="C29" s="5">
        <v>28</v>
      </c>
      <c r="D29" s="4" t="s">
        <v>82</v>
      </c>
    </row>
    <row r="30" spans="3:4" ht="19.5" customHeight="1" x14ac:dyDescent="0.3">
      <c r="C30" s="5">
        <v>29</v>
      </c>
      <c r="D30" s="4" t="s">
        <v>93</v>
      </c>
    </row>
    <row r="31" spans="3:4" ht="19.5" customHeight="1" x14ac:dyDescent="0.3">
      <c r="C31" s="5">
        <v>30</v>
      </c>
      <c r="D31" s="4" t="s">
        <v>85</v>
      </c>
    </row>
    <row r="32" spans="3:4" ht="33" x14ac:dyDescent="0.3">
      <c r="C32" s="5">
        <v>31</v>
      </c>
      <c r="D32" s="4" t="s">
        <v>76</v>
      </c>
    </row>
    <row r="33" spans="3:4" ht="16.5" x14ac:dyDescent="0.3">
      <c r="C33" s="5">
        <v>32</v>
      </c>
      <c r="D33" s="4" t="s">
        <v>79</v>
      </c>
    </row>
    <row r="34" spans="3:4" ht="16.5" x14ac:dyDescent="0.3">
      <c r="C34" s="5">
        <v>33</v>
      </c>
      <c r="D34" s="4" t="s">
        <v>78</v>
      </c>
    </row>
    <row r="35" spans="3:4" ht="33" x14ac:dyDescent="0.3">
      <c r="C35" s="5">
        <v>34</v>
      </c>
      <c r="D35" s="4" t="s">
        <v>99</v>
      </c>
    </row>
    <row r="36" spans="3:4" ht="16.5" x14ac:dyDescent="0.3">
      <c r="C36" s="5">
        <v>35</v>
      </c>
      <c r="D36" s="4" t="s">
        <v>77</v>
      </c>
    </row>
    <row r="37" spans="3:4" ht="16.5" x14ac:dyDescent="0.3">
      <c r="C37" s="5">
        <v>36</v>
      </c>
      <c r="D37" s="4" t="s">
        <v>100</v>
      </c>
    </row>
    <row r="38" spans="3:4" ht="33" x14ac:dyDescent="0.3">
      <c r="C38" s="5">
        <v>37</v>
      </c>
      <c r="D38" s="4" t="s">
        <v>102</v>
      </c>
    </row>
    <row r="39" spans="3:4" ht="16.5" x14ac:dyDescent="0.3">
      <c r="C39" s="5">
        <v>38</v>
      </c>
      <c r="D39" s="4" t="s">
        <v>87</v>
      </c>
    </row>
    <row r="40" spans="3:4" ht="16.5" x14ac:dyDescent="0.3">
      <c r="C40" s="5">
        <v>39</v>
      </c>
      <c r="D40" s="4" t="s">
        <v>91</v>
      </c>
    </row>
    <row r="41" spans="3:4" ht="16.5" x14ac:dyDescent="0.3">
      <c r="C41" s="5">
        <v>40</v>
      </c>
      <c r="D41" s="4" t="s">
        <v>92</v>
      </c>
    </row>
    <row r="42" spans="3:4" ht="16.5" x14ac:dyDescent="0.3">
      <c r="C42" s="5">
        <v>41</v>
      </c>
      <c r="D42" s="4" t="s">
        <v>75</v>
      </c>
    </row>
    <row r="43" spans="3:4" ht="16.5" x14ac:dyDescent="0.3">
      <c r="C43" s="5">
        <v>42</v>
      </c>
      <c r="D43" s="4" t="s">
        <v>95</v>
      </c>
    </row>
    <row r="44" spans="3:4" ht="16.5" x14ac:dyDescent="0.3">
      <c r="C44" s="5">
        <v>43</v>
      </c>
      <c r="D44" s="4" t="s">
        <v>98</v>
      </c>
    </row>
    <row r="45" spans="3:4" ht="16.5" x14ac:dyDescent="0.3">
      <c r="C45" s="5">
        <v>44</v>
      </c>
      <c r="D45" s="4" t="s">
        <v>101</v>
      </c>
    </row>
    <row r="46" spans="3:4" ht="16.5" x14ac:dyDescent="0.3">
      <c r="C46" s="5">
        <v>45</v>
      </c>
      <c r="D46" s="4" t="s">
        <v>94</v>
      </c>
    </row>
    <row r="49" spans="4:5" ht="15" customHeight="1" x14ac:dyDescent="0.25"/>
    <row r="50" spans="4:5" ht="15" customHeight="1" x14ac:dyDescent="0.25"/>
    <row r="51" spans="4:5" ht="15" customHeight="1" x14ac:dyDescent="0.25"/>
    <row r="52" spans="4:5" ht="15" customHeight="1" x14ac:dyDescent="0.25"/>
    <row r="53" spans="4:5" ht="15" customHeight="1" x14ac:dyDescent="0.25"/>
    <row r="54" spans="4:5" ht="15" customHeight="1" x14ac:dyDescent="0.25">
      <c r="D54" s="18"/>
      <c r="E54" s="19"/>
    </row>
    <row r="55" spans="4:5" ht="16.5" x14ac:dyDescent="0.3">
      <c r="D55" s="20"/>
      <c r="E55" s="19"/>
    </row>
    <row r="56" spans="4:5" ht="16.5" x14ac:dyDescent="0.3">
      <c r="D56" s="20"/>
      <c r="E56" s="19"/>
    </row>
    <row r="57" spans="4:5" x14ac:dyDescent="0.25">
      <c r="D57" s="18"/>
      <c r="E57" s="19"/>
    </row>
  </sheetData>
  <autoFilter ref="C1:E54"/>
  <sortState ref="C2:D54">
    <sortCondition ref="C2:C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31"/>
  <sheetViews>
    <sheetView workbookViewId="0">
      <selection activeCell="A2" sqref="A2:B21"/>
    </sheetView>
  </sheetViews>
  <sheetFormatPr baseColWidth="10" defaultRowHeight="15" x14ac:dyDescent="0.25"/>
  <cols>
    <col min="2" max="2" width="104" customWidth="1"/>
    <col min="3" max="3" width="35.28515625" customWidth="1"/>
  </cols>
  <sheetData>
    <row r="1" spans="1:5" x14ac:dyDescent="0.25">
      <c r="C1" s="38" t="s">
        <v>7</v>
      </c>
      <c r="D1" s="21" t="s">
        <v>168</v>
      </c>
    </row>
    <row r="2" spans="1:5" ht="15" customHeight="1" thickBot="1" x14ac:dyDescent="0.3">
      <c r="A2">
        <v>1</v>
      </c>
      <c r="B2" s="12" t="s">
        <v>135</v>
      </c>
      <c r="C2" s="36" t="s">
        <v>223</v>
      </c>
      <c r="D2" s="16" t="s">
        <v>162</v>
      </c>
      <c r="E2" s="12"/>
    </row>
    <row r="3" spans="1:5" ht="15" customHeight="1" x14ac:dyDescent="0.25">
      <c r="A3">
        <v>2</v>
      </c>
      <c r="B3" s="13" t="s">
        <v>136</v>
      </c>
      <c r="C3" s="37" t="s">
        <v>107</v>
      </c>
      <c r="D3" s="16" t="s">
        <v>163</v>
      </c>
      <c r="E3" s="8"/>
    </row>
    <row r="4" spans="1:5" ht="15" customHeight="1" x14ac:dyDescent="0.25">
      <c r="A4">
        <v>3</v>
      </c>
      <c r="B4" s="7" t="s">
        <v>137</v>
      </c>
      <c r="C4" s="37" t="s">
        <v>104</v>
      </c>
      <c r="D4" s="16" t="s">
        <v>164</v>
      </c>
      <c r="E4" s="8"/>
    </row>
    <row r="5" spans="1:5" ht="15" customHeight="1" x14ac:dyDescent="0.3">
      <c r="A5">
        <v>4</v>
      </c>
      <c r="B5" s="14" t="s">
        <v>138</v>
      </c>
      <c r="C5" s="37" t="s">
        <v>108</v>
      </c>
      <c r="D5" s="9"/>
      <c r="E5" s="10"/>
    </row>
    <row r="6" spans="1:5" ht="15" customHeight="1" x14ac:dyDescent="0.25">
      <c r="A6">
        <v>5</v>
      </c>
      <c r="B6" s="11" t="s">
        <v>134</v>
      </c>
      <c r="C6" s="37" t="s">
        <v>105</v>
      </c>
      <c r="D6" s="11"/>
      <c r="E6" s="11"/>
    </row>
    <row r="7" spans="1:5" ht="15" customHeight="1" x14ac:dyDescent="0.25">
      <c r="A7">
        <v>6</v>
      </c>
      <c r="B7" s="11" t="s">
        <v>139</v>
      </c>
      <c r="C7" s="37" t="s">
        <v>106</v>
      </c>
      <c r="D7" s="11"/>
      <c r="E7" s="11"/>
    </row>
    <row r="8" spans="1:5" ht="15" customHeight="1" x14ac:dyDescent="0.25">
      <c r="A8">
        <v>7</v>
      </c>
      <c r="B8" s="11" t="s">
        <v>140</v>
      </c>
      <c r="C8" s="37" t="s">
        <v>120</v>
      </c>
      <c r="D8" s="11"/>
      <c r="E8" s="11"/>
    </row>
    <row r="9" spans="1:5" ht="15" customHeight="1" x14ac:dyDescent="0.25">
      <c r="A9">
        <v>8</v>
      </c>
      <c r="B9" s="11" t="s">
        <v>141</v>
      </c>
      <c r="C9" s="11"/>
      <c r="D9" s="11"/>
      <c r="E9" s="11"/>
    </row>
    <row r="10" spans="1:5" ht="15" customHeight="1" x14ac:dyDescent="0.25">
      <c r="A10">
        <v>9</v>
      </c>
      <c r="B10" s="11" t="s">
        <v>142</v>
      </c>
      <c r="C10" s="12"/>
      <c r="D10" s="11"/>
      <c r="E10" s="11"/>
    </row>
    <row r="11" spans="1:5" ht="15" customHeight="1" x14ac:dyDescent="0.25">
      <c r="A11">
        <v>10</v>
      </c>
      <c r="B11" s="11" t="s">
        <v>143</v>
      </c>
      <c r="C11" s="39" t="s">
        <v>166</v>
      </c>
      <c r="D11" s="11"/>
      <c r="E11" s="11"/>
    </row>
    <row r="12" spans="1:5" ht="15" customHeight="1" x14ac:dyDescent="0.25">
      <c r="A12">
        <v>11</v>
      </c>
      <c r="B12" s="11" t="s">
        <v>144</v>
      </c>
      <c r="C12" s="15" t="s">
        <v>122</v>
      </c>
      <c r="D12" s="11"/>
      <c r="E12" s="11"/>
    </row>
    <row r="13" spans="1:5" ht="15" customHeight="1" x14ac:dyDescent="0.25">
      <c r="A13">
        <v>12</v>
      </c>
      <c r="B13" s="11" t="s">
        <v>145</v>
      </c>
      <c r="C13" s="15" t="s">
        <v>123</v>
      </c>
      <c r="D13" s="11"/>
      <c r="E13" s="11"/>
    </row>
    <row r="14" spans="1:5" ht="15" customHeight="1" x14ac:dyDescent="0.25">
      <c r="A14">
        <v>13</v>
      </c>
      <c r="B14" s="11" t="s">
        <v>146</v>
      </c>
      <c r="C14" s="15" t="s">
        <v>124</v>
      </c>
      <c r="D14" s="11"/>
      <c r="E14" s="11"/>
    </row>
    <row r="15" spans="1:5" ht="15" customHeight="1" x14ac:dyDescent="0.25">
      <c r="A15">
        <v>14</v>
      </c>
      <c r="B15" s="11" t="s">
        <v>147</v>
      </c>
      <c r="C15" s="15" t="s">
        <v>125</v>
      </c>
      <c r="D15" s="11"/>
      <c r="E15" s="11"/>
    </row>
    <row r="16" spans="1:5" ht="15" customHeight="1" x14ac:dyDescent="0.25">
      <c r="A16">
        <v>15</v>
      </c>
      <c r="B16" s="11" t="s">
        <v>148</v>
      </c>
      <c r="C16" s="11"/>
      <c r="D16" s="11"/>
      <c r="E16" s="11"/>
    </row>
    <row r="17" spans="1:5" ht="15" customHeight="1" x14ac:dyDescent="0.25">
      <c r="A17">
        <v>16</v>
      </c>
      <c r="B17" s="11" t="s">
        <v>149</v>
      </c>
      <c r="C17" s="40" t="s">
        <v>167</v>
      </c>
      <c r="D17" s="11"/>
      <c r="E17" s="11"/>
    </row>
    <row r="18" spans="1:5" ht="15" customHeight="1" x14ac:dyDescent="0.25">
      <c r="A18">
        <v>17</v>
      </c>
      <c r="B18" s="11" t="s">
        <v>150</v>
      </c>
      <c r="C18" s="15" t="s">
        <v>109</v>
      </c>
      <c r="D18" s="11"/>
      <c r="E18" s="11"/>
    </row>
    <row r="19" spans="1:5" ht="15" customHeight="1" x14ac:dyDescent="0.25">
      <c r="A19">
        <v>18</v>
      </c>
      <c r="B19" s="11" t="s">
        <v>151</v>
      </c>
      <c r="C19" s="15" t="s">
        <v>110</v>
      </c>
      <c r="D19" s="11"/>
      <c r="E19" s="11"/>
    </row>
    <row r="20" spans="1:5" ht="15" customHeight="1" x14ac:dyDescent="0.25">
      <c r="A20">
        <v>19</v>
      </c>
      <c r="B20" s="11" t="s">
        <v>152</v>
      </c>
      <c r="C20" s="15" t="s">
        <v>111</v>
      </c>
      <c r="D20" s="11"/>
      <c r="E20" s="11"/>
    </row>
    <row r="21" spans="1:5" s="41" customFormat="1" ht="60" x14ac:dyDescent="0.25">
      <c r="A21" s="41">
        <v>20</v>
      </c>
      <c r="B21" s="41" t="s">
        <v>227</v>
      </c>
      <c r="C21" s="42" t="s">
        <v>112</v>
      </c>
    </row>
    <row r="22" spans="1:5" s="41" customFormat="1" ht="30" x14ac:dyDescent="0.25">
      <c r="C22" s="42" t="s">
        <v>113</v>
      </c>
    </row>
    <row r="23" spans="1:5" s="41" customFormat="1" ht="60" x14ac:dyDescent="0.25">
      <c r="C23" s="42" t="s">
        <v>114</v>
      </c>
    </row>
    <row r="24" spans="1:5" s="41" customFormat="1" ht="30" x14ac:dyDescent="0.25">
      <c r="C24" s="42" t="s">
        <v>115</v>
      </c>
    </row>
    <row r="25" spans="1:5" s="41" customFormat="1" ht="75" x14ac:dyDescent="0.25">
      <c r="C25" s="42" t="s">
        <v>116</v>
      </c>
    </row>
    <row r="26" spans="1:5" s="41" customFormat="1" ht="30" x14ac:dyDescent="0.25">
      <c r="C26" s="42" t="s">
        <v>117</v>
      </c>
    </row>
    <row r="27" spans="1:5" s="41" customFormat="1" ht="45" x14ac:dyDescent="0.25">
      <c r="C27" s="42" t="s">
        <v>118</v>
      </c>
    </row>
    <row r="28" spans="1:5" s="41" customFormat="1" x14ac:dyDescent="0.25">
      <c r="C28" s="42"/>
    </row>
    <row r="29" spans="1:5" x14ac:dyDescent="0.25">
      <c r="C29" s="42"/>
    </row>
    <row r="30" spans="1:5" x14ac:dyDescent="0.25">
      <c r="C30" s="15" t="s">
        <v>119</v>
      </c>
    </row>
    <row r="31" spans="1:5" x14ac:dyDescent="0.25">
      <c r="C31" s="17" t="s">
        <v>121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2018</vt:lpstr>
      <vt:lpstr>Instructivo</vt:lpstr>
      <vt:lpstr>Equivalencia BH-BMPT</vt:lpstr>
      <vt:lpstr>Tipo </vt:lpstr>
      <vt:lpstr>Afectación</vt:lpstr>
      <vt:lpstr>ContratacionDirecta</vt:lpstr>
      <vt:lpstr>Mod</vt:lpstr>
      <vt:lpstr>RegimenEspecial</vt:lpstr>
      <vt:lpstr>SeleccionAbreviada</vt:lpstr>
      <vt:lpstr>'2018'!Vacio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dmorcad</dc:creator>
  <cp:lastModifiedBy>Rebeca Gonzalez Jaimes</cp:lastModifiedBy>
  <cp:lastPrinted>2017-10-26T13:33:59Z</cp:lastPrinted>
  <dcterms:created xsi:type="dcterms:W3CDTF">2017-07-18T15:09:18Z</dcterms:created>
  <dcterms:modified xsi:type="dcterms:W3CDTF">2019-03-04T17:42:58Z</dcterms:modified>
</cp:coreProperties>
</file>