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F:\2019\Auditoria\Veeduria\"/>
    </mc:Choice>
  </mc:AlternateContent>
  <bookViews>
    <workbookView xWindow="0" yWindow="0" windowWidth="15360" windowHeight="7395"/>
  </bookViews>
  <sheets>
    <sheet name="2018" sheetId="5" r:id="rId1"/>
    <sheet name="Instructivo" sheetId="2" r:id="rId2"/>
    <sheet name="Equivalencia BH-BMPT" sheetId="3" r:id="rId3"/>
    <sheet name="Tipo " sheetId="4" r:id="rId4"/>
  </sheets>
  <definedNames>
    <definedName name="_xlnm._FilterDatabase" localSheetId="0" hidden="1">'2018'!$A$13:$WWN$13</definedName>
    <definedName name="_xlnm._FilterDatabase" localSheetId="2" hidden="1">'Equivalencia BH-BMPT'!$C$1:$E$54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 localSheetId="0">'2018'!$AJ$14</definedName>
    <definedName name="Vacio">#REF!</definedName>
  </definedNames>
  <calcPr calcId="152511"/>
  <fileRecoveryPr autoRecover="0"/>
</workbook>
</file>

<file path=xl/calcChain.xml><?xml version="1.0" encoding="utf-8"?>
<calcChain xmlns="http://schemas.openxmlformats.org/spreadsheetml/2006/main">
  <c r="I6" i="5" l="1"/>
  <c r="I5" i="5"/>
  <c r="AF210" i="5"/>
  <c r="K210" i="5"/>
  <c r="E210" i="5"/>
  <c r="AF209" i="5"/>
  <c r="AF203" i="5"/>
  <c r="AF204" i="5"/>
  <c r="AF205" i="5"/>
  <c r="AF206" i="5"/>
  <c r="AF207" i="5"/>
  <c r="AF208" i="5"/>
  <c r="T195" i="5" l="1"/>
  <c r="T196" i="5"/>
  <c r="T197" i="5"/>
  <c r="T198" i="5"/>
  <c r="T199" i="5"/>
  <c r="T200" i="5"/>
  <c r="T201"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5" i="5"/>
  <c r="T46" i="5"/>
  <c r="T47" i="5"/>
  <c r="T48" i="5"/>
  <c r="T49" i="5"/>
  <c r="T51"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20" i="5"/>
  <c r="T121" i="5"/>
  <c r="T125" i="5"/>
  <c r="T126" i="5"/>
  <c r="T127" i="5"/>
  <c r="T130" i="5"/>
  <c r="T131" i="5"/>
  <c r="T132" i="5"/>
  <c r="T133" i="5"/>
  <c r="T134" i="5"/>
  <c r="T135" i="5"/>
  <c r="T136" i="5"/>
  <c r="T137" i="5"/>
  <c r="T138" i="5"/>
  <c r="T139" i="5"/>
  <c r="T140" i="5"/>
  <c r="T141" i="5"/>
  <c r="T142" i="5"/>
  <c r="T143" i="5"/>
  <c r="T144" i="5"/>
  <c r="T145" i="5"/>
  <c r="T146" i="5"/>
  <c r="T147" i="5"/>
  <c r="T148" i="5"/>
  <c r="T149" i="5"/>
  <c r="T150" i="5"/>
  <c r="T152" i="5"/>
  <c r="T153" i="5"/>
  <c r="T154" i="5"/>
  <c r="T155" i="5"/>
  <c r="T156" i="5"/>
  <c r="T157" i="5"/>
  <c r="T158" i="5"/>
  <c r="T159" i="5"/>
  <c r="T160" i="5"/>
  <c r="T161" i="5"/>
  <c r="T162" i="5"/>
  <c r="T163" i="5"/>
  <c r="T164" i="5"/>
  <c r="T166" i="5"/>
  <c r="T167" i="5"/>
  <c r="T168" i="5"/>
  <c r="T169" i="5"/>
  <c r="T170" i="5"/>
  <c r="T172" i="5"/>
  <c r="T173" i="5"/>
  <c r="T174" i="5"/>
  <c r="T175" i="5"/>
  <c r="T176" i="5"/>
  <c r="T177" i="5"/>
  <c r="T178" i="5"/>
  <c r="T179" i="5"/>
  <c r="T180" i="5"/>
  <c r="T181" i="5"/>
  <c r="T182" i="5"/>
  <c r="T183" i="5"/>
  <c r="T184" i="5"/>
  <c r="T44" i="5"/>
  <c r="T119" i="5"/>
  <c r="T122" i="5"/>
  <c r="T123" i="5"/>
  <c r="T124" i="5"/>
  <c r="T128" i="5"/>
  <c r="T129" i="5"/>
  <c r="T151" i="5"/>
  <c r="T165" i="5"/>
  <c r="T171" i="5"/>
  <c r="T185" i="5"/>
  <c r="T186" i="5"/>
  <c r="T187" i="5"/>
  <c r="T188" i="5"/>
  <c r="T50" i="5"/>
  <c r="T52" i="5"/>
  <c r="T189" i="5"/>
  <c r="T190" i="5"/>
  <c r="T191" i="5"/>
  <c r="T192" i="5"/>
  <c r="T193" i="5"/>
  <c r="T194" i="5"/>
  <c r="T202" i="5"/>
  <c r="T211" i="5" l="1"/>
  <c r="AH202" i="5"/>
  <c r="AF202" i="5"/>
  <c r="K202" i="5"/>
  <c r="E202" i="5"/>
  <c r="AH201" i="5"/>
  <c r="AF201" i="5"/>
  <c r="K201" i="5"/>
  <c r="E201" i="5"/>
  <c r="K200" i="5"/>
  <c r="E200" i="5"/>
  <c r="K199" i="5"/>
  <c r="E199" i="5"/>
  <c r="K198" i="5"/>
  <c r="E198" i="5"/>
  <c r="K197" i="5"/>
  <c r="E197" i="5"/>
  <c r="AH200" i="5"/>
  <c r="AF200" i="5"/>
  <c r="K196" i="5"/>
  <c r="E196" i="5"/>
  <c r="K195" i="5"/>
  <c r="E195" i="5"/>
  <c r="K194" i="5"/>
  <c r="E194" i="5"/>
  <c r="AH199" i="5"/>
  <c r="AF199" i="5"/>
  <c r="K193" i="5"/>
  <c r="E193" i="5"/>
  <c r="AH193" i="5"/>
  <c r="AF193" i="5"/>
  <c r="K188" i="5"/>
  <c r="E188" i="5"/>
  <c r="AH192" i="5"/>
  <c r="AF192" i="5"/>
  <c r="K187" i="5"/>
  <c r="E187" i="5"/>
  <c r="AH191" i="5"/>
  <c r="AF191" i="5"/>
  <c r="K186" i="5"/>
  <c r="E186" i="5"/>
  <c r="AH190" i="5"/>
  <c r="AF190" i="5"/>
  <c r="K185" i="5"/>
  <c r="E185" i="5"/>
  <c r="AH189" i="5"/>
  <c r="AF189" i="5"/>
  <c r="K171" i="5"/>
  <c r="E171" i="5"/>
  <c r="AH188" i="5"/>
  <c r="AF188" i="5"/>
  <c r="K165" i="5"/>
  <c r="E165" i="5"/>
  <c r="AH187" i="5"/>
  <c r="AF187" i="5"/>
  <c r="K151" i="5"/>
  <c r="E151" i="5"/>
  <c r="AH186" i="5"/>
  <c r="AF186" i="5"/>
  <c r="K129" i="5"/>
  <c r="E129" i="5"/>
  <c r="AH185" i="5"/>
  <c r="AF185" i="5"/>
  <c r="K128" i="5"/>
  <c r="E128" i="5"/>
  <c r="AH184" i="5"/>
  <c r="AF184" i="5"/>
  <c r="K124" i="5"/>
  <c r="E124" i="5"/>
  <c r="AH183" i="5"/>
  <c r="AF183" i="5"/>
  <c r="K123" i="5"/>
  <c r="E123" i="5"/>
  <c r="AH182" i="5"/>
  <c r="AF182" i="5"/>
  <c r="K122" i="5"/>
  <c r="E122" i="5"/>
  <c r="AH181" i="5"/>
  <c r="AF181" i="5"/>
  <c r="K119" i="5"/>
  <c r="E119" i="5"/>
  <c r="AH180" i="5"/>
  <c r="AF180" i="5"/>
  <c r="K44" i="5"/>
  <c r="E44" i="5"/>
  <c r="AH198" i="5"/>
  <c r="AF198" i="5"/>
  <c r="K192" i="5"/>
  <c r="E192" i="5"/>
  <c r="AH197" i="5"/>
  <c r="AF197" i="5"/>
  <c r="K191" i="5"/>
  <c r="E191" i="5"/>
  <c r="AH196" i="5"/>
  <c r="AF196" i="5"/>
  <c r="K190" i="5"/>
  <c r="E190" i="5"/>
  <c r="K189" i="5"/>
  <c r="E189" i="5"/>
  <c r="AH179" i="5"/>
  <c r="AF179" i="5"/>
  <c r="K184" i="5"/>
  <c r="E184" i="5"/>
  <c r="AH178" i="5"/>
  <c r="AF178" i="5"/>
  <c r="K183" i="5"/>
  <c r="E183" i="5"/>
  <c r="AH177" i="5"/>
  <c r="AF177" i="5"/>
  <c r="E182" i="5"/>
  <c r="AH176" i="5"/>
  <c r="AF176" i="5"/>
  <c r="K181" i="5"/>
  <c r="E181" i="5"/>
  <c r="AH175" i="5"/>
  <c r="AF175" i="5"/>
  <c r="K180" i="5"/>
  <c r="E180" i="5"/>
  <c r="AH174" i="5"/>
  <c r="AF174" i="5"/>
  <c r="K179" i="5"/>
  <c r="E179" i="5"/>
  <c r="AH173" i="5"/>
  <c r="AF173" i="5"/>
  <c r="K178" i="5"/>
  <c r="E178" i="5"/>
  <c r="AH172" i="5"/>
  <c r="AF172" i="5"/>
  <c r="K177" i="5"/>
  <c r="E177" i="5"/>
  <c r="AH171" i="5"/>
  <c r="AF171" i="5"/>
  <c r="K176" i="5"/>
  <c r="E176" i="5"/>
  <c r="AH170" i="5"/>
  <c r="AF170" i="5"/>
  <c r="K175" i="5"/>
  <c r="E175" i="5"/>
  <c r="AH169" i="5"/>
  <c r="AF169" i="5"/>
  <c r="K174" i="5"/>
  <c r="E174" i="5"/>
  <c r="AH168" i="5"/>
  <c r="AF168" i="5"/>
  <c r="K173" i="5"/>
  <c r="E173" i="5"/>
  <c r="AH167" i="5"/>
  <c r="AF167" i="5"/>
  <c r="K172" i="5"/>
  <c r="E172" i="5"/>
  <c r="AH166" i="5"/>
  <c r="AF166" i="5"/>
  <c r="K170" i="5"/>
  <c r="E170" i="5"/>
  <c r="AH165" i="5"/>
  <c r="AF165" i="5"/>
  <c r="K169" i="5"/>
  <c r="E169" i="5"/>
  <c r="AH164" i="5"/>
  <c r="AF164" i="5"/>
  <c r="K168" i="5"/>
  <c r="E168" i="5"/>
  <c r="AH163" i="5"/>
  <c r="AF163" i="5"/>
  <c r="K167" i="5"/>
  <c r="E167" i="5"/>
  <c r="AH162" i="5"/>
  <c r="AF162" i="5"/>
  <c r="K166" i="5"/>
  <c r="E166" i="5"/>
  <c r="AH161" i="5"/>
  <c r="AF161" i="5"/>
  <c r="K164" i="5"/>
  <c r="E164" i="5"/>
  <c r="AH160" i="5"/>
  <c r="AF160" i="5"/>
  <c r="K163" i="5"/>
  <c r="E163" i="5"/>
  <c r="AH159" i="5"/>
  <c r="AF159" i="5"/>
  <c r="K162" i="5"/>
  <c r="E162" i="5"/>
  <c r="AH158" i="5"/>
  <c r="AF158" i="5"/>
  <c r="K161" i="5"/>
  <c r="E161" i="5"/>
  <c r="AH157" i="5"/>
  <c r="AF157" i="5"/>
  <c r="K160" i="5"/>
  <c r="E160" i="5"/>
  <c r="AH156" i="5"/>
  <c r="AF156" i="5"/>
  <c r="K159" i="5"/>
  <c r="E159" i="5"/>
  <c r="AH155" i="5"/>
  <c r="AF155" i="5"/>
  <c r="K158" i="5"/>
  <c r="E158" i="5"/>
  <c r="AH154" i="5"/>
  <c r="AF154" i="5"/>
  <c r="K157" i="5"/>
  <c r="E157" i="5"/>
  <c r="AH153" i="5"/>
  <c r="AF153" i="5"/>
  <c r="K156" i="5"/>
  <c r="E156" i="5"/>
  <c r="AH152" i="5"/>
  <c r="AF152" i="5"/>
  <c r="K155" i="5"/>
  <c r="E155" i="5"/>
  <c r="AH151" i="5"/>
  <c r="AF151" i="5"/>
  <c r="K154" i="5"/>
  <c r="E154" i="5"/>
  <c r="AH150" i="5"/>
  <c r="AF150" i="5"/>
  <c r="K153" i="5"/>
  <c r="E153" i="5"/>
  <c r="AH149" i="5"/>
  <c r="AF149" i="5"/>
  <c r="K152" i="5"/>
  <c r="E152" i="5"/>
  <c r="AH148" i="5"/>
  <c r="AF148" i="5"/>
  <c r="K150" i="5"/>
  <c r="E150" i="5"/>
  <c r="AH147" i="5"/>
  <c r="AF147" i="5"/>
  <c r="K149" i="5"/>
  <c r="E149" i="5"/>
  <c r="AH146" i="5"/>
  <c r="AF146" i="5"/>
  <c r="K148" i="5"/>
  <c r="E148" i="5"/>
  <c r="AH145" i="5"/>
  <c r="AF145" i="5"/>
  <c r="K147" i="5"/>
  <c r="E147" i="5"/>
  <c r="AH144" i="5"/>
  <c r="AF144" i="5"/>
  <c r="K146" i="5"/>
  <c r="E146" i="5"/>
  <c r="AH143" i="5"/>
  <c r="AF143" i="5"/>
  <c r="K145" i="5"/>
  <c r="E145" i="5"/>
  <c r="AH142" i="5"/>
  <c r="AF142" i="5"/>
  <c r="K144" i="5"/>
  <c r="E144" i="5"/>
  <c r="AH141" i="5"/>
  <c r="AF141" i="5"/>
  <c r="K143" i="5"/>
  <c r="E143" i="5"/>
  <c r="AH140" i="5"/>
  <c r="AF140" i="5"/>
  <c r="K142" i="5"/>
  <c r="E142" i="5"/>
  <c r="AH139" i="5"/>
  <c r="AF139" i="5"/>
  <c r="K141" i="5"/>
  <c r="E141" i="5"/>
  <c r="AH138" i="5"/>
  <c r="AF138" i="5"/>
  <c r="K140" i="5"/>
  <c r="E140" i="5"/>
  <c r="AH137" i="5"/>
  <c r="AF137" i="5"/>
  <c r="K139" i="5"/>
  <c r="E139" i="5"/>
  <c r="AH136" i="5"/>
  <c r="AF136" i="5"/>
  <c r="K138" i="5"/>
  <c r="E138" i="5"/>
  <c r="AH135" i="5"/>
  <c r="AF135" i="5"/>
  <c r="K137" i="5"/>
  <c r="E137" i="5"/>
  <c r="AH134" i="5"/>
  <c r="AF134" i="5"/>
  <c r="K136" i="5"/>
  <c r="E136" i="5"/>
  <c r="AH133" i="5"/>
  <c r="AF133" i="5"/>
  <c r="K135" i="5"/>
  <c r="E135" i="5"/>
  <c r="AH132" i="5"/>
  <c r="AF132" i="5"/>
  <c r="K134" i="5"/>
  <c r="E134" i="5"/>
  <c r="AH131" i="5"/>
  <c r="AF131" i="5"/>
  <c r="K133" i="5"/>
  <c r="E133" i="5"/>
  <c r="AH130" i="5"/>
  <c r="AF130" i="5"/>
  <c r="K132" i="5"/>
  <c r="E132" i="5"/>
  <c r="AH129" i="5"/>
  <c r="AF129" i="5"/>
  <c r="K131" i="5"/>
  <c r="E131" i="5"/>
  <c r="AH128" i="5"/>
  <c r="AF128" i="5"/>
  <c r="K130" i="5"/>
  <c r="E130" i="5"/>
  <c r="AH127" i="5"/>
  <c r="AF127" i="5"/>
  <c r="K127" i="5"/>
  <c r="E127" i="5"/>
  <c r="AH126" i="5"/>
  <c r="AF126" i="5"/>
  <c r="K126" i="5"/>
  <c r="E126" i="5"/>
  <c r="AH125" i="5"/>
  <c r="AF125" i="5"/>
  <c r="K125" i="5"/>
  <c r="E125" i="5"/>
  <c r="AH124" i="5"/>
  <c r="AF124" i="5"/>
  <c r="K121" i="5"/>
  <c r="E121" i="5"/>
  <c r="AH123" i="5"/>
  <c r="AF123" i="5"/>
  <c r="K120" i="5"/>
  <c r="E120" i="5"/>
  <c r="AH122" i="5"/>
  <c r="AF122" i="5"/>
  <c r="K118" i="5"/>
  <c r="E118" i="5"/>
  <c r="AH121" i="5"/>
  <c r="AF121" i="5"/>
  <c r="K117" i="5"/>
  <c r="E117" i="5"/>
  <c r="AH120" i="5"/>
  <c r="AF120" i="5"/>
  <c r="K116" i="5"/>
  <c r="E116" i="5"/>
  <c r="AH119" i="5"/>
  <c r="AF119" i="5"/>
  <c r="K115" i="5"/>
  <c r="E115" i="5"/>
  <c r="AH118" i="5"/>
  <c r="AF118" i="5"/>
  <c r="K114" i="5"/>
  <c r="E114" i="5"/>
  <c r="AH117" i="5"/>
  <c r="AF117" i="5"/>
  <c r="K113" i="5"/>
  <c r="E113" i="5"/>
  <c r="AH116" i="5"/>
  <c r="AF116" i="5"/>
  <c r="K112" i="5"/>
  <c r="E112" i="5"/>
  <c r="AH115" i="5"/>
  <c r="AF115" i="5"/>
  <c r="K111" i="5"/>
  <c r="E111" i="5"/>
  <c r="AH114" i="5"/>
  <c r="AF114" i="5"/>
  <c r="K110" i="5"/>
  <c r="E110" i="5"/>
  <c r="AH113" i="5"/>
  <c r="AF113" i="5"/>
  <c r="K109" i="5"/>
  <c r="E109" i="5"/>
  <c r="AH112" i="5"/>
  <c r="AF112" i="5"/>
  <c r="K108" i="5"/>
  <c r="E108" i="5"/>
  <c r="AH111" i="5"/>
  <c r="AF111" i="5"/>
  <c r="K107" i="5"/>
  <c r="E107" i="5"/>
  <c r="AH110" i="5"/>
  <c r="AF110" i="5"/>
  <c r="K106" i="5"/>
  <c r="E106" i="5"/>
  <c r="AH109" i="5"/>
  <c r="AF109" i="5"/>
  <c r="K105" i="5"/>
  <c r="E105" i="5"/>
  <c r="AH108" i="5"/>
  <c r="AF108" i="5"/>
  <c r="K104" i="5"/>
  <c r="E104" i="5"/>
  <c r="AH107" i="5"/>
  <c r="AF107" i="5"/>
  <c r="K103" i="5"/>
  <c r="E103" i="5"/>
  <c r="AH106" i="5"/>
  <c r="AF106" i="5"/>
  <c r="K102" i="5"/>
  <c r="E102" i="5"/>
  <c r="AH105" i="5"/>
  <c r="AF105" i="5"/>
  <c r="K101" i="5"/>
  <c r="E101" i="5"/>
  <c r="AH104" i="5"/>
  <c r="AF104" i="5"/>
  <c r="K100" i="5"/>
  <c r="E100" i="5"/>
  <c r="AH103" i="5"/>
  <c r="AF103" i="5"/>
  <c r="K99" i="5"/>
  <c r="E99" i="5"/>
  <c r="AH102" i="5"/>
  <c r="AF102" i="5"/>
  <c r="K98" i="5"/>
  <c r="E98" i="5"/>
  <c r="AH101" i="5"/>
  <c r="AF101" i="5"/>
  <c r="K97" i="5"/>
  <c r="E97" i="5"/>
  <c r="AH100" i="5"/>
  <c r="AF100" i="5"/>
  <c r="K96" i="5"/>
  <c r="E96" i="5"/>
  <c r="AH99" i="5"/>
  <c r="AF99" i="5"/>
  <c r="K95" i="5"/>
  <c r="E95" i="5"/>
  <c r="AH98" i="5"/>
  <c r="AF98" i="5"/>
  <c r="K94" i="5"/>
  <c r="E94" i="5"/>
  <c r="AH97" i="5"/>
  <c r="AF97" i="5"/>
  <c r="K93" i="5"/>
  <c r="E93" i="5"/>
  <c r="AH96" i="5"/>
  <c r="AF96" i="5"/>
  <c r="K92" i="5"/>
  <c r="E92" i="5"/>
  <c r="AH95" i="5"/>
  <c r="AF95" i="5"/>
  <c r="K91" i="5"/>
  <c r="E91" i="5"/>
  <c r="AH94" i="5"/>
  <c r="AF94" i="5"/>
  <c r="K90" i="5"/>
  <c r="E90" i="5"/>
  <c r="AH93" i="5"/>
  <c r="AF93" i="5"/>
  <c r="K89" i="5"/>
  <c r="E89" i="5"/>
  <c r="AH92" i="5"/>
  <c r="AF92" i="5"/>
  <c r="K88" i="5"/>
  <c r="E88" i="5"/>
  <c r="AH91" i="5"/>
  <c r="AF91" i="5"/>
  <c r="K87" i="5"/>
  <c r="E87" i="5"/>
  <c r="AH90" i="5"/>
  <c r="AF90" i="5"/>
  <c r="K86" i="5"/>
  <c r="E86" i="5"/>
  <c r="AH89" i="5"/>
  <c r="AF89" i="5"/>
  <c r="K85" i="5"/>
  <c r="E85" i="5"/>
  <c r="AH88" i="5"/>
  <c r="AF88" i="5"/>
  <c r="K84" i="5"/>
  <c r="E84" i="5"/>
  <c r="AH87" i="5"/>
  <c r="AF87" i="5"/>
  <c r="K83" i="5"/>
  <c r="E83" i="5"/>
  <c r="AH86" i="5"/>
  <c r="AF86" i="5"/>
  <c r="K82" i="5"/>
  <c r="E82" i="5"/>
  <c r="AH85" i="5"/>
  <c r="AF85" i="5"/>
  <c r="K81" i="5"/>
  <c r="E81" i="5"/>
  <c r="AH84" i="5"/>
  <c r="AF84" i="5"/>
  <c r="K80" i="5"/>
  <c r="E80" i="5"/>
  <c r="AH83" i="5"/>
  <c r="AF83" i="5"/>
  <c r="K79" i="5"/>
  <c r="E79" i="5"/>
  <c r="AH82" i="5"/>
  <c r="AF82" i="5"/>
  <c r="K78" i="5"/>
  <c r="E78" i="5"/>
  <c r="AH81" i="5"/>
  <c r="AF81" i="5"/>
  <c r="K77" i="5"/>
  <c r="E77" i="5"/>
  <c r="AH80" i="5"/>
  <c r="AF80" i="5"/>
  <c r="K76" i="5"/>
  <c r="E76" i="5"/>
  <c r="AH79" i="5"/>
  <c r="AF79" i="5"/>
  <c r="K75" i="5"/>
  <c r="E75" i="5"/>
  <c r="AH78" i="5"/>
  <c r="AF78" i="5"/>
  <c r="K74" i="5"/>
  <c r="E74" i="5"/>
  <c r="AH77" i="5"/>
  <c r="AF77" i="5"/>
  <c r="K73" i="5"/>
  <c r="E73" i="5"/>
  <c r="AH76" i="5"/>
  <c r="AF76" i="5"/>
  <c r="K72" i="5"/>
  <c r="E72" i="5"/>
  <c r="AH75" i="5"/>
  <c r="AF75" i="5"/>
  <c r="K71" i="5"/>
  <c r="E71" i="5"/>
  <c r="AH74" i="5"/>
  <c r="AF74" i="5"/>
  <c r="K70" i="5"/>
  <c r="E70" i="5"/>
  <c r="AH73" i="5"/>
  <c r="AF73" i="5"/>
  <c r="K69" i="5"/>
  <c r="E69" i="5"/>
  <c r="AH72" i="5"/>
  <c r="AF72" i="5"/>
  <c r="K68" i="5"/>
  <c r="E68" i="5"/>
  <c r="AH71" i="5"/>
  <c r="AF71" i="5"/>
  <c r="K67" i="5"/>
  <c r="E67" i="5"/>
  <c r="AH70" i="5"/>
  <c r="AF70" i="5"/>
  <c r="K66" i="5"/>
  <c r="E66" i="5"/>
  <c r="AH69" i="5"/>
  <c r="AF69" i="5"/>
  <c r="K65" i="5"/>
  <c r="E65" i="5"/>
  <c r="AH68" i="5"/>
  <c r="AF68" i="5"/>
  <c r="K64" i="5"/>
  <c r="E64" i="5"/>
  <c r="AH67" i="5"/>
  <c r="AF67" i="5"/>
  <c r="K63" i="5"/>
  <c r="E63" i="5"/>
  <c r="AH66" i="5"/>
  <c r="AF66" i="5"/>
  <c r="K62" i="5"/>
  <c r="E62" i="5"/>
  <c r="AH65" i="5"/>
  <c r="AF65" i="5"/>
  <c r="K61" i="5"/>
  <c r="E61" i="5"/>
  <c r="AH64" i="5"/>
  <c r="AF64" i="5"/>
  <c r="K60" i="5"/>
  <c r="E60" i="5"/>
  <c r="AH63" i="5"/>
  <c r="AF63" i="5"/>
  <c r="K59" i="5"/>
  <c r="E59" i="5"/>
  <c r="AH62" i="5"/>
  <c r="AF62" i="5"/>
  <c r="K58" i="5"/>
  <c r="E58" i="5"/>
  <c r="AH61" i="5"/>
  <c r="AF61" i="5"/>
  <c r="K57" i="5"/>
  <c r="E57" i="5"/>
  <c r="AH60" i="5"/>
  <c r="AF60" i="5"/>
  <c r="K56" i="5"/>
  <c r="E56" i="5"/>
  <c r="AH59" i="5"/>
  <c r="AF59" i="5"/>
  <c r="K55" i="5"/>
  <c r="E55" i="5"/>
  <c r="AH58" i="5"/>
  <c r="AF58" i="5"/>
  <c r="K54" i="5"/>
  <c r="E54" i="5"/>
  <c r="AH57" i="5"/>
  <c r="AF57" i="5"/>
  <c r="K53" i="5"/>
  <c r="E53" i="5"/>
  <c r="AH195" i="5"/>
  <c r="AF195" i="5"/>
  <c r="K52" i="5"/>
  <c r="E52" i="5"/>
  <c r="AH56" i="5"/>
  <c r="AF56" i="5"/>
  <c r="K51" i="5"/>
  <c r="E51" i="5"/>
  <c r="AH194" i="5"/>
  <c r="AF194" i="5"/>
  <c r="K50" i="5"/>
  <c r="E50" i="5"/>
  <c r="AH55" i="5"/>
  <c r="AF55" i="5"/>
  <c r="K49" i="5"/>
  <c r="E49" i="5"/>
  <c r="AH54" i="5"/>
  <c r="AF54" i="5"/>
  <c r="K48" i="5"/>
  <c r="E48" i="5"/>
  <c r="AH53" i="5"/>
  <c r="AF53" i="5"/>
  <c r="K47" i="5"/>
  <c r="E47" i="5"/>
  <c r="AH52" i="5"/>
  <c r="AF52" i="5"/>
  <c r="K46" i="5"/>
  <c r="E46" i="5"/>
  <c r="AH51" i="5"/>
  <c r="AF51" i="5"/>
  <c r="K45" i="5"/>
  <c r="E45" i="5"/>
  <c r="AH50" i="5"/>
  <c r="AF50" i="5"/>
  <c r="K43" i="5"/>
  <c r="E43" i="5"/>
  <c r="AH49" i="5"/>
  <c r="AF49" i="5"/>
  <c r="K42" i="5"/>
  <c r="E42" i="5"/>
  <c r="AH48" i="5"/>
  <c r="AF48" i="5"/>
  <c r="K41" i="5"/>
  <c r="E41" i="5"/>
  <c r="AH47" i="5"/>
  <c r="AF47" i="5"/>
  <c r="K40" i="5"/>
  <c r="E40" i="5"/>
  <c r="AH46" i="5"/>
  <c r="AF46" i="5"/>
  <c r="K39" i="5"/>
  <c r="E39" i="5"/>
  <c r="AH45" i="5"/>
  <c r="AF45" i="5"/>
  <c r="K38" i="5"/>
  <c r="E38" i="5"/>
  <c r="AH44" i="5"/>
  <c r="AF44" i="5"/>
  <c r="K37" i="5"/>
  <c r="E37" i="5"/>
  <c r="AH43" i="5"/>
  <c r="AF43" i="5"/>
  <c r="K36" i="5"/>
  <c r="E36" i="5"/>
  <c r="AH42" i="5"/>
  <c r="AF42" i="5"/>
  <c r="K35" i="5"/>
  <c r="E35" i="5"/>
  <c r="AH41" i="5"/>
  <c r="AF41" i="5"/>
  <c r="K34" i="5"/>
  <c r="E34" i="5"/>
  <c r="AH40" i="5"/>
  <c r="AF40" i="5"/>
  <c r="K33" i="5"/>
  <c r="E33" i="5"/>
  <c r="AH39" i="5"/>
  <c r="AF39" i="5"/>
  <c r="K32" i="5"/>
  <c r="E32" i="5"/>
  <c r="AH38" i="5"/>
  <c r="AF38" i="5"/>
  <c r="K31" i="5"/>
  <c r="E31" i="5"/>
  <c r="AH37" i="5"/>
  <c r="AF37" i="5"/>
  <c r="K30" i="5"/>
  <c r="E30" i="5"/>
  <c r="AH36" i="5"/>
  <c r="AF36" i="5"/>
  <c r="K29" i="5"/>
  <c r="E29" i="5"/>
  <c r="AH35" i="5"/>
  <c r="AF35" i="5"/>
  <c r="K28" i="5"/>
  <c r="E28" i="5"/>
  <c r="AH34" i="5"/>
  <c r="AF34" i="5"/>
  <c r="K27" i="5"/>
  <c r="E27" i="5"/>
  <c r="AH33" i="5"/>
  <c r="AF33" i="5"/>
  <c r="K26" i="5"/>
  <c r="E26" i="5"/>
  <c r="AH32" i="5"/>
  <c r="AF32" i="5"/>
  <c r="K25" i="5"/>
  <c r="E25" i="5"/>
  <c r="AH31" i="5"/>
  <c r="AF31" i="5"/>
  <c r="K24" i="5"/>
  <c r="E24" i="5"/>
  <c r="AH30" i="5"/>
  <c r="AF30" i="5"/>
  <c r="K23" i="5"/>
  <c r="E23" i="5"/>
  <c r="AH29" i="5"/>
  <c r="AF29" i="5"/>
  <c r="K22" i="5"/>
  <c r="E22" i="5"/>
  <c r="AH28" i="5"/>
  <c r="AF28" i="5"/>
  <c r="K21" i="5"/>
  <c r="E21" i="5"/>
  <c r="AH27" i="5"/>
  <c r="AF27" i="5"/>
  <c r="K20" i="5"/>
  <c r="E20" i="5"/>
  <c r="AH26" i="5"/>
  <c r="AF26" i="5"/>
  <c r="K19" i="5"/>
  <c r="E19" i="5"/>
  <c r="AH25" i="5"/>
  <c r="AF25" i="5"/>
  <c r="K18" i="5"/>
  <c r="E18" i="5"/>
  <c r="AH24" i="5"/>
  <c r="AF24" i="5"/>
  <c r="K17" i="5"/>
  <c r="E17" i="5"/>
  <c r="AH23" i="5"/>
  <c r="AF23" i="5"/>
  <c r="K16" i="5"/>
  <c r="E16" i="5"/>
  <c r="AH22" i="5"/>
  <c r="AF22" i="5"/>
  <c r="K15" i="5"/>
  <c r="E15" i="5"/>
  <c r="AH21" i="5"/>
  <c r="AF21" i="5"/>
  <c r="K14" i="5"/>
  <c r="E14" i="5"/>
  <c r="AH20" i="5"/>
  <c r="AF20" i="5"/>
  <c r="AH19" i="5"/>
  <c r="AF19" i="5"/>
  <c r="AH18" i="5"/>
  <c r="AF18" i="5"/>
  <c r="AH17" i="5"/>
  <c r="AF17" i="5"/>
  <c r="AH16" i="5"/>
  <c r="AF16" i="5"/>
  <c r="AH15" i="5"/>
  <c r="AF15" i="5"/>
  <c r="AH14" i="5"/>
  <c r="AF14" i="5"/>
  <c r="T217" i="5" l="1"/>
</calcChain>
</file>

<file path=xl/sharedStrings.xml><?xml version="1.0" encoding="utf-8"?>
<sst xmlns="http://schemas.openxmlformats.org/spreadsheetml/2006/main" count="1861" uniqueCount="850">
  <si>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</si>
  <si>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</si>
  <si>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</si>
  <si>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</si>
  <si>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</si>
  <si>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</si>
  <si>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</si>
  <si>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</si>
  <si>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</si>
  <si>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</si>
  <si>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</si>
  <si>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</si>
  <si>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</si>
  <si>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</si>
  <si>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</si>
  <si>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</si>
  <si>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</si>
  <si>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</si>
  <si>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</si>
  <si>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</si>
  <si>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</si>
  <si>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</si>
  <si>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</si>
  <si>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</si>
  <si>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</si>
  <si>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</si>
  <si>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</si>
  <si>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</si>
  <si>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</si>
  <si>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</si>
  <si>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</si>
  <si>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</si>
  <si>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</si>
  <si>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</si>
  <si>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</si>
  <si>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</si>
  <si>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</si>
  <si>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</si>
  <si>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</si>
  <si>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</si>
  <si>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</si>
  <si>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</si>
  <si>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</si>
  <si>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</si>
  <si>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</si>
  <si>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</si>
  <si>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</si>
  <si>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</si>
  <si>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</si>
  <si>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</si>
  <si>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</si>
  <si>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</si>
  <si>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</si>
  <si>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</si>
  <si>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</si>
  <si>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</si>
  <si>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</si>
  <si>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</si>
  <si>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</si>
  <si>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</si>
  <si>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</si>
  <si>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</si>
  <si>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</si>
  <si>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</si>
  <si>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</si>
  <si>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</si>
  <si>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</si>
  <si>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</si>
  <si>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</si>
  <si>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</si>
  <si>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</si>
  <si>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</si>
  <si>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</si>
  <si>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</si>
  <si>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</si>
  <si>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</si>
  <si>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</si>
  <si>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</si>
  <si>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</si>
  <si>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</si>
  <si>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</si>
  <si>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</si>
  <si>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</si>
  <si>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</si>
  <si>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</si>
  <si>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</si>
  <si>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</si>
  <si>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</si>
  <si>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</si>
  <si>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</si>
  <si>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</si>
  <si>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</si>
  <si>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</si>
  <si>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</si>
  <si>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</si>
  <si>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</si>
  <si>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</si>
  <si>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</si>
  <si>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</si>
  <si>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</si>
  <si>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</si>
  <si>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</si>
  <si>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</si>
  <si>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</si>
  <si>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</si>
  <si>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</si>
  <si>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</si>
  <si>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</si>
  <si>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</si>
  <si>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</si>
  <si>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</si>
  <si>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</si>
  <si>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</si>
  <si>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</si>
  <si>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</si>
  <si>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</si>
  <si>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</si>
  <si>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</si>
  <si>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</si>
  <si>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</si>
  <si>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</si>
  <si>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</si>
  <si>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</si>
  <si>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</si>
  <si>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</si>
  <si>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</si>
  <si>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</si>
  <si>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</si>
  <si>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</si>
  <si>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</si>
  <si>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</si>
  <si>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</si>
  <si>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</si>
  <si>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</si>
  <si>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</si>
  <si>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</si>
  <si>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</si>
  <si>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</si>
  <si>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</si>
  <si>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</si>
  <si>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</si>
  <si>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</si>
  <si>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</si>
  <si>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</si>
  <si>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</si>
  <si>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</si>
  <si>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</si>
  <si>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</si>
  <si>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</si>
  <si>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</si>
  <si>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</si>
  <si>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</si>
  <si>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</si>
  <si>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</si>
  <si>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</si>
  <si>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</si>
  <si>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</si>
  <si>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</si>
  <si>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</si>
  <si>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</si>
  <si>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</si>
  <si>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</si>
  <si>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</si>
  <si>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</si>
  <si>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</si>
  <si>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</si>
  <si>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</si>
  <si>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</si>
  <si>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</si>
  <si>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</si>
  <si>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</si>
  <si>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</si>
  <si>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</si>
  <si>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</si>
  <si>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</si>
  <si>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</si>
  <si>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</si>
  <si>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</si>
  <si>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</si>
  <si>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</si>
  <si>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</si>
  <si>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</si>
  <si>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</si>
  <si>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</si>
  <si>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</si>
  <si>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</si>
  <si>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</si>
  <si>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</si>
  <si>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</si>
  <si>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</si>
  <si>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</si>
  <si>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</si>
  <si>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</si>
  <si>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</si>
  <si>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</si>
  <si>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</si>
  <si>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</si>
  <si>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</si>
  <si>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</si>
  <si>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</si>
  <si>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</si>
  <si>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</si>
  <si>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</si>
  <si>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</si>
  <si>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</si>
  <si>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</si>
  <si>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</si>
  <si>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</si>
  <si>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</si>
  <si>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</si>
  <si>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</si>
  <si>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</si>
  <si>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</si>
  <si>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</si>
  <si>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</si>
  <si>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</si>
  <si>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</si>
  <si>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</si>
  <si>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</si>
  <si>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</si>
  <si>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</si>
  <si>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</si>
  <si>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</si>
  <si>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</si>
  <si>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</si>
  <si>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</si>
  <si>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</si>
  <si>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</si>
  <si>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</si>
  <si>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</si>
  <si>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</si>
  <si>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</si>
  <si>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</si>
  <si>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</si>
  <si>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</si>
  <si>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</si>
  <si>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</si>
  <si>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</si>
  <si>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</si>
  <si>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</si>
  <si>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</si>
  <si>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</si>
  <si>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</si>
  <si>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</si>
  <si>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</si>
  <si>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</si>
  <si>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</si>
  <si>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</si>
  <si>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</si>
  <si>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</si>
  <si>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</si>
  <si>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</si>
  <si>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</si>
  <si>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</si>
  <si>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</si>
  <si>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</si>
  <si>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</si>
  <si>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</si>
  <si>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</si>
  <si>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</si>
  <si>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</si>
  <si>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</si>
  <si>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</si>
  <si>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</si>
  <si>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</si>
  <si>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</si>
  <si>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</si>
  <si>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</si>
  <si>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</si>
  <si>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</si>
  <si>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</si>
  <si>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</si>
  <si>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</si>
  <si>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</si>
  <si>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</si>
  <si>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</si>
  <si>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</si>
  <si>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</si>
  <si>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</si>
  <si>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</si>
  <si>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</si>
  <si>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</si>
  <si>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</si>
  <si>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</si>
  <si>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</si>
  <si>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</si>
  <si>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</si>
  <si>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</si>
  <si>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</si>
  <si>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</si>
  <si>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</si>
  <si>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</si>
  <si>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</si>
  <si>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</si>
  <si>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</si>
  <si>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</si>
  <si>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</si>
  <si>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</si>
  <si>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</si>
  <si>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</si>
  <si>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</si>
  <si>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</si>
  <si>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</si>
  <si>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</si>
  <si>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FDLSF-SABM-001-2018</t>
  </si>
  <si>
    <t>FDLSF-CD-026-2018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</si>
  <si>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</si>
  <si>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</si>
  <si>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</si>
  <si>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</si>
  <si>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</si>
  <si>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</si>
  <si>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</si>
  <si>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</si>
  <si>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</si>
  <si>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</si>
  <si>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</si>
  <si>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</si>
  <si>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</si>
  <si>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</si>
  <si>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</si>
  <si>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</si>
  <si>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</si>
  <si>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</si>
  <si>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</si>
  <si>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</si>
  <si>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</si>
  <si>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</si>
  <si>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</si>
  <si>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</si>
  <si>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</si>
  <si>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</si>
  <si>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</si>
  <si>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</si>
  <si>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</si>
  <si>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</si>
  <si>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</si>
  <si>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</si>
  <si>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</si>
  <si>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</si>
  <si>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</si>
  <si>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</si>
  <si>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</si>
  <si>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</si>
  <si>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</si>
  <si>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</si>
  <si>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</si>
  <si>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</si>
  <si>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</si>
  <si>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</si>
  <si>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</si>
  <si>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</si>
  <si>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</si>
  <si>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</si>
  <si>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</si>
  <si>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</si>
  <si>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FDLSF-MC-001-2018</t>
  </si>
  <si>
    <t>FDLSF-MC-002-2018</t>
  </si>
  <si>
    <t>45392-2018</t>
  </si>
  <si>
    <t>CCE-460-1-AMP-2016</t>
  </si>
  <si>
    <t>LP-AMP-111-2016</t>
  </si>
  <si>
    <t>FDLSF-CMA-043-2017</t>
  </si>
  <si>
    <t>CCE-288-1-AMP-2015</t>
  </si>
  <si>
    <t>FDLSF-CD-077-2018</t>
  </si>
  <si>
    <t>FDLSF-MC-003-2018</t>
  </si>
  <si>
    <t>FDLSF-SAMC-002-2018</t>
  </si>
  <si>
    <t>FDLSF-SAMC-001-2018</t>
  </si>
  <si>
    <t>FDLSF-CD-078-2018</t>
  </si>
  <si>
    <t>FDLSF-MC-005-2018</t>
  </si>
  <si>
    <t>FDLSF-MC-004-2018</t>
  </si>
  <si>
    <t>FDLSF-SAMC-003-2018</t>
  </si>
  <si>
    <t>FDLSF-LP-002-2018</t>
  </si>
  <si>
    <t>FDLSF-CD-079-2018</t>
  </si>
  <si>
    <t>FDLSF-LP-001-2018</t>
  </si>
  <si>
    <t>FDLSF-MC-006-2018</t>
  </si>
  <si>
    <t>FDLSF-CD-081-2018</t>
  </si>
  <si>
    <t>FDLSF-LP-004-2018</t>
  </si>
  <si>
    <t>FDLSF-CD-082-2018</t>
  </si>
  <si>
    <t>FDLSF-CD-083-2018</t>
  </si>
  <si>
    <t>FDLSF-CD-084-2018</t>
  </si>
  <si>
    <t>FDLSF-MC-008-2018</t>
  </si>
  <si>
    <t>FDLSF-LP-003-2018</t>
  </si>
  <si>
    <t>FDLSF-CD-086-2018</t>
  </si>
  <si>
    <t>FDLSF-CD-088-2018</t>
  </si>
  <si>
    <t>FDLSF-LP-005-2018</t>
  </si>
  <si>
    <t>FDLSF-CD-089-2018</t>
  </si>
  <si>
    <t>FDLSF-CD-087-2018</t>
  </si>
  <si>
    <t>FDSLF-SASI-002-2018</t>
  </si>
  <si>
    <t>FDLSF-CD-090-2018</t>
  </si>
  <si>
    <t>FDLSF-MC-009-2018</t>
  </si>
  <si>
    <t>FDLSF-SAMC-004-2018</t>
  </si>
  <si>
    <t>FDLSF-MC-010-2018</t>
  </si>
  <si>
    <t>FDLSF-CD-085-2018</t>
  </si>
  <si>
    <t>FDLSF-CD-091-2018</t>
  </si>
  <si>
    <t>FDLSF-CMA-001-2018</t>
  </si>
  <si>
    <t>FDLSF-SAMC-005-2018</t>
  </si>
  <si>
    <t>FDLSF-SAMC-008-2018</t>
  </si>
  <si>
    <t>FDLSF-CD-093-2018</t>
  </si>
  <si>
    <t>FDLSF-CD-092-2018</t>
  </si>
  <si>
    <t>FDLSF-CMA-003-2018</t>
  </si>
  <si>
    <t>FDLSF-CD-094-2018</t>
  </si>
  <si>
    <t>FDLSF-CM-002-2018</t>
  </si>
  <si>
    <t>FDLSF-CD-095-2018</t>
  </si>
  <si>
    <t>FDLSF-SAMC-007-2018</t>
  </si>
  <si>
    <t>FDLSF-SAMC-009-2018</t>
  </si>
  <si>
    <t>FDLSF-MC-011-2018</t>
  </si>
  <si>
    <t>FDLSF-SAMC-006-2018</t>
  </si>
  <si>
    <t>FDLSF-CD-097-2018</t>
  </si>
  <si>
    <t>FDLSF-CD-096-2018</t>
  </si>
  <si>
    <t>FDLSF-CD-098-2018</t>
  </si>
  <si>
    <t>FDLSF-SASI-004-2018</t>
  </si>
  <si>
    <t>FDLSF-MC-012-2018</t>
  </si>
  <si>
    <t>FDLSF-LP-006-2018</t>
  </si>
  <si>
    <t>FDLSF-CD-100-2018</t>
  </si>
  <si>
    <t>FDLSF-SAMC-010-2018</t>
  </si>
  <si>
    <t>FDLSF-CD-101-2018</t>
  </si>
  <si>
    <t>FDLSF-LP-007-2018</t>
  </si>
  <si>
    <t>FDLSF-CD-102-2018</t>
  </si>
  <si>
    <t>FDLSF-CD-099-2018</t>
  </si>
  <si>
    <t>FDLSF-SAMC-011-2018</t>
  </si>
  <si>
    <t>FDLSF-MC-013-2018</t>
  </si>
  <si>
    <t>FDLSF-SASI-003-2018</t>
  </si>
  <si>
    <t>FDLSF-SAMC-012-2018</t>
  </si>
  <si>
    <t>FDLSF-MC-014-2018</t>
  </si>
  <si>
    <t>PRESTACION DE SERVICIOS DE APOYO DE LOGISTICA QUE SE REQUIERAN EN EL DESARROLLO DE LAS ACTIVIDADES REALTIVAS A RECUPERACION Y EMBELLECIMIENTO DEL ESPACIO PUBLICO QUE TENGA A CARGO EL FONDO DE DESARROLLO LOCAL DE DESARROLLO DE SANTA FE</t>
  </si>
  <si>
    <t>PRESTACION DE SERVICIOS DE APOYO DE LOGISTICA QUE SE REQUIERAN EN EL DESARROLLO DE LAS ACTIVIDADES RELATIVAS A RECUPERACION Y EMBELLECIMIENTO DEL ESPACIO PUBLICO QUE TENGA A CARGO DEL FONDO DE DEARROLLO LOCAL DE SANTA FE</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</si>
  <si>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</si>
  <si>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</si>
  <si>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</si>
  <si>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</si>
  <si>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</si>
  <si>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</si>
  <si>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</si>
  <si>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</si>
  <si>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</si>
  <si>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</si>
  <si>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</si>
  <si>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</si>
  <si>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</si>
  <si>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</si>
  <si>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</si>
  <si>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</si>
  <si>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</si>
  <si>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</si>
  <si>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</si>
  <si>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</si>
  <si>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</si>
  <si>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</si>
  <si>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</si>
  <si>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</si>
  <si>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</si>
  <si>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</si>
  <si>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</si>
  <si>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</si>
  <si>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</si>
  <si>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</si>
  <si>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</si>
  <si>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</si>
  <si>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</si>
  <si>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</si>
  <si>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</si>
  <si>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</si>
  <si>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</si>
  <si>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</si>
  <si>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</si>
  <si>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</si>
  <si>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</si>
  <si>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</si>
  <si>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</si>
  <si>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</si>
  <si>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</si>
  <si>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</si>
  <si>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</si>
  <si>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</si>
  <si>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</si>
  <si>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</si>
  <si>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</si>
  <si>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</si>
  <si>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</si>
  <si>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</si>
  <si>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</si>
  <si>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</si>
  <si>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</si>
  <si>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</si>
  <si>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</si>
  <si>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</si>
  <si>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PRESTAR SERVICIOS DE APOYO AL ÁREA DE GESTIÓN DEL DESARROLLO LOCAL EN LO ATINENTE A LA ATENCIÓN AL CIUDADANO Y AL CENTRO DOCUMENTAL DE INFORMACIÓN (CDI) DE LA ALCALDÍA LOCAL DE SANTA FE</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</si>
  <si>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</si>
  <si>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</si>
  <si>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</si>
  <si>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</si>
  <si>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</si>
  <si>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</si>
  <si>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</si>
  <si>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</si>
  <si>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</si>
  <si>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</si>
  <si>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</si>
  <si>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</si>
  <si>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</si>
  <si>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</si>
  <si>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</si>
  <si>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</si>
  <si>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</si>
  <si>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</si>
  <si>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</si>
  <si>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</si>
  <si>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</si>
  <si>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</si>
  <si>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</si>
  <si>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</si>
  <si>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</si>
  <si>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</si>
  <si>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</si>
  <si>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</si>
  <si>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</si>
  <si>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</si>
  <si>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</si>
  <si>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</si>
  <si>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</si>
  <si>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PRESTAR SERVICIOS DE REVISIÓN, INSPECCIÓN, MANTENIMIENTO Y RECARGA DE 43 EXTINTORES PROPIEDAD DEL FONDO DE DESARROLLO LOCAL, EN LAS SEDES Y PUNTOS DE LA ALCALDÍA LOCAL DE SANTA FE</t>
  </si>
  <si>
    <t>PRESTAR LOS SERVICIOS PARA LLEVAR A CABO EL PROCESO DE RENDICION DE CUENTAS DEL FONDO DE DESARROLLO LOCAL DE SANTA FE EN EL MARCO DEL PROYECTO 1327 VOZ PARA TODOS; LOS EQUIPOS, ELEMENTOS, Y RECURSO HUMANO REQUERIDO POR LA ENTIDAD</t>
  </si>
  <si>
    <t>ADQUIRIR EL SUMINISTRO DE PRODUCTOS DE PAPELERIA Y UTILES DE OFINA, PARA LA ALCALDIA LOCAL DE SANTA FE</t>
  </si>
  <si>
    <t>selección de intermediario de seguros que asesore al FDLSF EN LA CONTRATACION Y ADMINISTRACION DEL PROGRAMA DE SEGUROS REQUERIDO PARA LA ADECUADA PROTECCION DE LOS BIENES E INTERESES PATRIMONIALES DE LA ENTIDAD</t>
  </si>
  <si>
    <t>Contratacion del servicio integral de aseo y cafeteria para la alcaldia local de santa fe.</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</si>
  <si>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</si>
  <si>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PRESTAR LOS SERVICIOS DE OUTSOURSING DE EQUIPOS TECNOLOGICOS A LA ALCALDIA LOCAL DE SANTA FE</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</si>
  <si>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</si>
  <si>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Prestar el servicio de correo o mensajería certificada para las actuaciones administrativas que así lo requieran por ley y el servicio de mensajería intermunicipal, nacional y envío hacia otros países para el funcionamiento de la Alcaldía Local de Santa Fe</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</si>
  <si>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MISMO EL SEGURO DE VIDA PARA EL GRUPO DE EDILES Y LA EXPEDICIÓN DE CUALQUIER OTRA PÓLIZA DE SEGUROS QUE REQUIERA LA ENTIDAD EN EL DESARROLLO DE SU ACTIVIDAD</t>
  </si>
  <si>
    <t>REALIZAR ACCIONES QUE FORTALEZCAN LA PROMOCIÓN DEL BUEN TRATO INFANTIL Y LA PREVENCIÓN DE LA VIOLENCIA INTRAFAMILIAR CON ENFOQUE INTEGRAL, EN EL MARCO DEL PROYECTO No. 1314</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</si>
  <si>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</si>
  <si>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</si>
  <si>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</si>
  <si>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</si>
  <si>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</si>
  <si>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PRESTAR SERVICIOS PROFESIONALES AL ÁREA DE GESTIÓN DEL DESARROLLO LOCAL, REALIZANDO ACTIVIDADES INHERENTES AL CONSEJO LOCAL DE GESTIÓN DEL RIESGO DE LA LOCALIDAD DE SANTA FE.</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</si>
  <si>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</si>
  <si>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</si>
  <si>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</si>
  <si>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</si>
  <si>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</si>
  <si>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</si>
  <si>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</si>
  <si>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</si>
  <si>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</si>
  <si>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</si>
  <si>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</si>
  <si>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</si>
  <si>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</si>
  <si>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</si>
  <si>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TODO2</t>
  </si>
  <si>
    <t>Apoyar técnicamente las distintas etapas de los procesos de competencia de la Alcaldía Local de Santa Fe para la depuración de actuaciones administrativas.</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</si>
  <si>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</si>
  <si>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</si>
  <si>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</si>
  <si>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</si>
  <si>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</si>
  <si>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</si>
  <si>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</si>
  <si>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</si>
  <si>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</si>
  <si>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</si>
  <si>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</si>
  <si>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</si>
  <si>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</si>
  <si>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</si>
  <si>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</si>
  <si>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</si>
  <si>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</si>
  <si>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</si>
  <si>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</si>
  <si>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</si>
  <si>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</si>
  <si>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</si>
  <si>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</si>
  <si>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</si>
  <si>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</si>
  <si>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Servicios profesionales de Abogado en la Alcaldía Local de Santa Fe para el Desarrollo del Área de Gestión Policiva a cargo de la Entidad</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</si>
  <si>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</si>
  <si>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</si>
  <si>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</si>
  <si>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</si>
  <si>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</si>
  <si>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</si>
  <si>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</si>
  <si>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</si>
  <si>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restaurando las zonas verdes de santa fe</t>
  </si>
  <si>
    <t>900427248-8</t>
  </si>
  <si>
    <t>KEVIN OSWALDO LEIVA QUIMBAYO</t>
  </si>
  <si>
    <t>APOYO FONDO DE DESARROLLO LOCAL DE SANTA FE</t>
  </si>
  <si>
    <t>CONTRATACIONES</t>
  </si>
  <si>
    <t>3821640 EXT 199</t>
  </si>
  <si>
    <t>kevin.leiva@gobiernobogota.gov.co</t>
  </si>
  <si>
    <t>ALCALDIA LOCAL DE SANTA FE</t>
  </si>
  <si>
    <t>Miguel Quijano Y Compañia S.A.</t>
  </si>
  <si>
    <t>MEGASERVICE GVM LTDA</t>
  </si>
  <si>
    <t>MIGUEL ANGEL VALLEJO BURGOS</t>
  </si>
  <si>
    <t>OFIXPRES S.A.S</t>
  </si>
  <si>
    <t>Unión Temporal Caf - Salianza</t>
  </si>
  <si>
    <t>UNION TEMPORAL BIOLIMPIEZA</t>
  </si>
  <si>
    <t>SUMIMAS</t>
  </si>
  <si>
    <t>GARCIA Y MEJIA M I S E C</t>
  </si>
  <si>
    <t>COLDELIVERY</t>
  </si>
  <si>
    <t>AXA COLPATRIA SEGUROS S.A</t>
  </si>
  <si>
    <t>MANHATHAN SAS</t>
  </si>
  <si>
    <t>IIS TECHNOLOGY SOLUTIONS SAS</t>
  </si>
  <si>
    <t>ELKIN JWISEB HUERTAS CARRASQUILLA</t>
  </si>
  <si>
    <t>ALBERTO ANDRES GOMEZ MOSQUERA</t>
  </si>
  <si>
    <t>IVONNE VANESSA LOPEZ MARTINEZ</t>
  </si>
  <si>
    <t>CARLOS ANDRES RUEDA PEREZ</t>
  </si>
  <si>
    <t>ASESORES Y CONSULTORES CIVILES ASOCIADOS SAS</t>
  </si>
  <si>
    <t>CONSORCIO IC SANTA FE</t>
  </si>
  <si>
    <t>NELSON FERNANDO FRANCO GONZALEZ</t>
  </si>
  <si>
    <t>JESSICA TATIANA ROMERO POVEDA</t>
  </si>
  <si>
    <t>CAMILO ANDRES VANEGAS RODRIGUEZ</t>
  </si>
  <si>
    <t>LILIANA PATRICIA GUTIERREZ SANCHEZ</t>
  </si>
  <si>
    <t>ULISES EUGENIO MARTINEZ MORA (EDS SERVICENTRO ESSO AV. 3)</t>
  </si>
  <si>
    <t>YEBRAIL FERNANDO VARGAS BAYONA</t>
  </si>
  <si>
    <t>ECG COLOMBIA SAS</t>
  </si>
  <si>
    <t>LABORATORIO UNIDSALUD SAS</t>
  </si>
  <si>
    <t>DIEGO ALEJANDRO MONSALVO RODRIGUEZ</t>
  </si>
  <si>
    <t>HERNANDO ANDReS LADINO REYES</t>
  </si>
  <si>
    <t>JEIMY ALEJANDRA LUGO GARRIDO</t>
  </si>
  <si>
    <t>SONIA ESPERANZA AREVALO SILVA</t>
  </si>
  <si>
    <t>JULIETH JOHANNA SILVA AREVALO</t>
  </si>
  <si>
    <t>CARLOS ALBERTO PINZON MOLINA</t>
  </si>
  <si>
    <t>GPS ELECTRONICS LTDA</t>
  </si>
  <si>
    <t>FUNDACION SOCIAL VIVE COLOMBIA</t>
  </si>
  <si>
    <t>ROSIRIS CECILIA GUETE DIAZ</t>
  </si>
  <si>
    <t>JAMES RIVEROS TELLEZ</t>
  </si>
  <si>
    <t>SERGIO VLADIMIR PEREIRA ROMERO</t>
  </si>
  <si>
    <t>CARLOS BAYARDO OSPINA HERNANDEZ</t>
  </si>
  <si>
    <t>AMAN ALEXANDER ASPRILLA GAMBOA</t>
  </si>
  <si>
    <t>METALICAS LA INDUSTRIAL LTDA</t>
  </si>
  <si>
    <t>ESTATAL</t>
  </si>
  <si>
    <t>Ediles</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</si>
  <si>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</si>
  <si>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</si>
  <si>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</si>
  <si>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</si>
  <si>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pago honorarios ediles</t>
  </si>
  <si>
    <t>1326</t>
  </si>
  <si>
    <t>1323</t>
  </si>
  <si>
    <t>1322</t>
  </si>
  <si>
    <t>1321</t>
  </si>
  <si>
    <t>1315</t>
  </si>
  <si>
    <t>1316</t>
  </si>
  <si>
    <t>1327</t>
  </si>
  <si>
    <t>1314</t>
  </si>
  <si>
    <t>1318</t>
  </si>
  <si>
    <t>1319</t>
  </si>
  <si>
    <t>1320</t>
  </si>
  <si>
    <t>1317</t>
  </si>
  <si>
    <t>1324</t>
  </si>
  <si>
    <t>OSCAR MIGUEL AMEZQUITA RUIZ</t>
  </si>
  <si>
    <t>MIGUEL ANGEL GUEVARA BARRERA</t>
  </si>
  <si>
    <t>JAIRO ANDRES RODRIGUEZ MARTINEZ</t>
  </si>
  <si>
    <t>FABIO  BASTIDAS FERREIRA</t>
  </si>
  <si>
    <t>JHON JAIRO CRSIPIN NIETO</t>
  </si>
  <si>
    <t>WILBER FERLEY OBANDO MARIN</t>
  </si>
  <si>
    <t>ANDRES FELIPE SANTOS GOMEZ</t>
  </si>
  <si>
    <t>JOSE ANICETO LEON ORJUELA</t>
  </si>
  <si>
    <t>DIEGO ALBERTO YARA PALENCIA</t>
  </si>
  <si>
    <t>DANIEL GUSTAVO GUZMAN TEJEDA</t>
  </si>
  <si>
    <t>FABIO ALBERTO BELTRAN BELTRAN</t>
  </si>
  <si>
    <t>JESUS AUGUSTO SANTOS FERREIRA</t>
  </si>
  <si>
    <t>GERMAN  RODRIGUEZ MORENO</t>
  </si>
  <si>
    <t>YEIMMY LORENA RIAÑO TORO</t>
  </si>
  <si>
    <t>IRLANDA  PALACIO TORRES</t>
  </si>
  <si>
    <t>LUIS GABRIEL ORDOÑEZ CARDENAS</t>
  </si>
  <si>
    <t>EDDIE JOHJAN AMAYA NOSSA</t>
  </si>
  <si>
    <t>MARTHA PATRICIA HERNANDEZ MUÑOZ</t>
  </si>
  <si>
    <t>ADRIANA DEL PILAR MARQUEZ ROJAS</t>
  </si>
  <si>
    <t>JOHANNA  MORALES RIZO</t>
  </si>
  <si>
    <t>ELKIN JOSE SIERRA BRACHO</t>
  </si>
  <si>
    <t>MAURICIO JAVIER CADENA GATICA</t>
  </si>
  <si>
    <t>JOSEPH FELIPE PULIDO</t>
  </si>
  <si>
    <t>DIEGO FELIPE RODRIGUEZ GOMEZ</t>
  </si>
  <si>
    <t>GUILLERMO ERNESTO ROJAS GONZALEZ</t>
  </si>
  <si>
    <t>CARLOS MARIO OLAYA FERREIRA</t>
  </si>
  <si>
    <t>JULIAN EDUARDO MELO ALARCON</t>
  </si>
  <si>
    <t>IVAN ARTURO VARGAS CUELLAR</t>
  </si>
  <si>
    <t>YASMINE  PARRA MURILLO</t>
  </si>
  <si>
    <t>ARINSON ARMANDO RUIZ UTRIA</t>
  </si>
  <si>
    <t>SEBASTIAN  GARCES RESTREPO</t>
  </si>
  <si>
    <t>MARGITH VANESSA MURGAS RODRIGUEZ</t>
  </si>
  <si>
    <t>EDGAR  CEPEDA SANCHEZ</t>
  </si>
  <si>
    <t>CAJA DE COMPENSACION FAMILIAR - COMPENSAR</t>
  </si>
  <si>
    <t>JOSE MIGUEL GIRALDO GARCIA</t>
  </si>
  <si>
    <t>JOHN ALEXANDER SANABRIA</t>
  </si>
  <si>
    <t>NORMA CONSTANZA BONILLA PEREZ</t>
  </si>
  <si>
    <t>SANDRA LILIANA OLAYA FORERO</t>
  </si>
  <si>
    <t>JANETH ESPERANZA ORTIZ DELGADO</t>
  </si>
  <si>
    <t>HORACIO  HERRERA CARABALI</t>
  </si>
  <si>
    <t>DORIS JULIETH MORA DAZA</t>
  </si>
  <si>
    <t>CESAR AUGUSTO BOCANEGRA ROMERO</t>
  </si>
  <si>
    <t>RENEE MAURICIO QUIMBAY BARRERA</t>
  </si>
  <si>
    <t>ANA LUISA FERNAN ESCANDON GARCIA</t>
  </si>
  <si>
    <t>RUBBY MARCELA FLECHAS MORALES</t>
  </si>
  <si>
    <t>ANGELICA  LEGUIZAMON JARAMILLO</t>
  </si>
  <si>
    <t>MARIA MERCEDES ARENAS ORTIZ</t>
  </si>
  <si>
    <t>SONIA JULIANA GOMEZ SERRANO</t>
  </si>
  <si>
    <t>RAFAEL  PEÑA HERRERA</t>
  </si>
  <si>
    <t>CONSUELO  SUAREZ DE PALACIOS</t>
  </si>
  <si>
    <t>REBECA  GONZALEZ JAIMES</t>
  </si>
  <si>
    <t>ANGIE TATIANA GARCIA SOLER</t>
  </si>
  <si>
    <t>RAFAEL ENRIQUE RIVEROS OTALORA</t>
  </si>
  <si>
    <t>MIGUEL AUGUSTO FLOREZ ORTIZ</t>
  </si>
  <si>
    <t>MONICA ANDREA CASTRO CASTRO</t>
  </si>
  <si>
    <t>DIANA PATRICIA NAVARRO GIL</t>
  </si>
  <si>
    <t>EUMIR ANTONIO PALACIOS CAICEDO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</si>
  <si>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</si>
  <si>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</si>
  <si>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</si>
  <si>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</si>
  <si>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</si>
  <si>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</si>
  <si>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</si>
  <si>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</si>
  <si>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ANDRES RIAÑO LEON</t>
  </si>
  <si>
    <t>ANDREA  PEREZ ARISMENDI</t>
  </si>
  <si>
    <t>GIOVANNY GABRIEL ORJUELA VARGAS</t>
  </si>
  <si>
    <t>RAFAEL RICARDO BALAGUERA BONITTO</t>
  </si>
  <si>
    <t>JUAN CARLOS VARGAS BARREIRO</t>
  </si>
  <si>
    <t>ERIKA NATHALIA MUNERA LEMUS</t>
  </si>
  <si>
    <t>LAURA VANESA PAREDES RODRIGUEZ</t>
  </si>
  <si>
    <t>JEIMY VIVIANA TERREROS FRANCO</t>
  </si>
  <si>
    <t>CLAUDIA PATRICIA GOMEZ GUTIERREZ</t>
  </si>
  <si>
    <t>VALERIA  GOMEZ MONTAÑA</t>
  </si>
  <si>
    <t>ANDRES BERNARDO BARRETO GONZALEZ</t>
  </si>
  <si>
    <t>NATALIA  ROZO PEREZ</t>
  </si>
  <si>
    <t>CLAUDIA VICTORIA CASTAÑO MARTINEZ</t>
  </si>
  <si>
    <t>KEVIN YESID MENDEZ CUELLO</t>
  </si>
  <si>
    <t>CLAUDIA ANDREA SAGRA TORRES</t>
  </si>
  <si>
    <t>CRISTY PAULINA ENSUNCHO CARABALLO</t>
  </si>
  <si>
    <t>RUBEN DARIO DIAZ ARANGO</t>
  </si>
  <si>
    <t>SERGIO ANDRES CALDERON GARZON</t>
  </si>
  <si>
    <t>ANGELA MILENA ARIZA ALTAMAR</t>
  </si>
  <si>
    <t>DERLY ESPERANZA FAJARDO RODRIGUEZ</t>
  </si>
  <si>
    <t>NUBIA  QUINTERO MARTINEZ</t>
  </si>
  <si>
    <t>JULIO CESAR MEJIA CAJICA</t>
  </si>
  <si>
    <t>CRISTIAN DAVID LONDOÑO RUEDA</t>
  </si>
  <si>
    <t>KEVIN MAURICIO LOZANO ARANDA</t>
  </si>
  <si>
    <t>DIEGO ANDRES PUERTAS NINO</t>
  </si>
  <si>
    <t>SOFIA CAROLINA CAÑON VALBUENA</t>
  </si>
  <si>
    <t>CLAUDIA PATRICIA ALVARADO PACHON</t>
  </si>
  <si>
    <t>GUILLERMO ALBERTO RAMIREZ DUQUE</t>
  </si>
  <si>
    <t>DIEGO  GONZALEZ SANCHEZ</t>
  </si>
  <si>
    <t>LAURA BANESSA LAVERDE ARANDA</t>
  </si>
  <si>
    <t>LUIS DANIEL MUÑOZ ARIAS</t>
  </si>
  <si>
    <t>SIGIFREDO  REYES RODRIGUEZ</t>
  </si>
  <si>
    <t>MIGUEL ANTONIO RAMIREZ MESA</t>
  </si>
  <si>
    <t>CATALINA TERESA BAHOQUEZ FERNANDEZ</t>
  </si>
  <si>
    <t>TALLER 301 S.A.S.</t>
  </si>
  <si>
    <t>CORPORACION ESTRATEGICA EN GESTION E INTEGRACION COLOMBIA</t>
  </si>
  <si>
    <t>IVAN RAMIRO MARTINEZ GUZMAN</t>
  </si>
  <si>
    <t>830092628-1</t>
  </si>
  <si>
    <t>CARS TURISMO LTDA.</t>
  </si>
  <si>
    <t>832003656-3</t>
  </si>
  <si>
    <t>CORPORACION NACIONAL PARA EL DESARROLLO SOSTENIBLE - CONADES</t>
  </si>
  <si>
    <t>VIVIANA ANDREA ZAMBRANO ECHEVERRIA</t>
  </si>
  <si>
    <t>900842339-9</t>
  </si>
  <si>
    <t>SERVICIOS INTEGRADOS DE CONSULTORIA S A S</t>
  </si>
  <si>
    <t>JOSE ALFONSO ORTEGA GONZALEZ</t>
  </si>
  <si>
    <t>830043979-0</t>
  </si>
  <si>
    <t>RECREACION DEPORTE Y SALUD LIMITADA</t>
  </si>
  <si>
    <t>CONSORCIO FE SANTA GBG</t>
  </si>
  <si>
    <t>CONSORCIO SANTA FE 05</t>
  </si>
  <si>
    <t>@NDIVISION S A S</t>
  </si>
  <si>
    <t>L&amp;Q REVISORES FISCALES AUDITORES EXTERNOS SAS</t>
  </si>
  <si>
    <t>BETHEL MARKETING Y PRODUCCION S A S</t>
  </si>
  <si>
    <t>SUBRED INTEGRADA DE SERVICIOS DE SALUD CENTRO ORIENTE ESE</t>
  </si>
  <si>
    <t>CORPORACIÓN PARA EL DESARROLLO HUMANO Y AMBIENTAL -CDHUA-</t>
  </si>
  <si>
    <t>CONSORCIO INTERDESAROLLO</t>
  </si>
  <si>
    <t>ZEA MAYZ ASOCIACION PARA EL DESARROLLO INTEGRAL DE LA CULTURA Y EL MEDIO AMBIENTE</t>
  </si>
  <si>
    <t>WILSON  AREVALO BENAVIDES</t>
  </si>
  <si>
    <t>UNION TEMPORAL SSE CAM 03 2018 FDLSF</t>
  </si>
  <si>
    <t>SEDANO GROUP S A S</t>
  </si>
  <si>
    <t>MARIO ALBERTO BERNAL PARRA</t>
  </si>
  <si>
    <t>LILIA FANNY GUEVARA PARRADO</t>
  </si>
  <si>
    <t>AGUAS DE BOGOTA S A ESP</t>
  </si>
  <si>
    <t>PROYECTAR INGENIERIA Y ARQUITECTURA S.A.S</t>
  </si>
  <si>
    <t>CONSTRUCTORA E INMOBILIARIA SANTA MARTA</t>
  </si>
  <si>
    <t>FORMARCHIVOS Y SUMINISTROS SAS</t>
  </si>
  <si>
    <t>FABRICA NACIONAL DE AUTOPARTES S.A. FANALCA S.A.</t>
  </si>
  <si>
    <t>INCOLMOTOS YAMAHA S A</t>
  </si>
  <si>
    <t>SOCIEDAD DE FABRICACION DE AUTOMOTORES S. A. SOFASA S. A.</t>
  </si>
  <si>
    <t>900532928-7</t>
  </si>
  <si>
    <t>901040640-3</t>
  </si>
  <si>
    <t>EDILES</t>
  </si>
  <si>
    <t>X</t>
  </si>
  <si>
    <t>Sentencia</t>
  </si>
  <si>
    <t>RECONOCER PAGO DE SENTENCIA  SEGÚN RESOLUCIÓN NO 000168 DE FECHA 27-07-2018.PAGO DEL INCIDENTE DE REGULACIÓN DE PERJUICIOS RECONOCIDOS DENTRO DEL PROCESO JUDICIAL NO. 2002-01529. SEGÚN SENTENCIA DEL 7 DE FEBRERO DE 2018 DEL TRIBUNAL ADMINISTRATIVO DE CUNDINAMARCA, SECCIÓN TERCERA. SUBSECCIÓN A. SENTENCIA POR VALOR DE $207.464.263.72. (TENIENDO EN CUENTA QUE EL SISTEMA PRESUPUESTAL PREDIS- NO ACEPTA CENTAVOS EN SUS REGISTROS EL VALOR SE APROXIMA AL PESO SIGUIENTE  $207.464.264.00.) DE ACUERDO A MEMORANDO RADICADO BAJO EL NÚMERO 2018-532-000-7703 DE FECHA AGOSTO 3  DE 2018  FIRMADO POR EL ALCALDE LOCAL</t>
  </si>
  <si>
    <t>LUIS RAMIRO ESCANDON HERNANDEZ</t>
  </si>
  <si>
    <t>Pago de los costos operativos que se causen en desarrollo del Convenio Marco de Aso-ciación No. 4002 de 2011 y sus modificaciones, celebrado entre la Alcaldía Local de Santa Fe, la Secretaría Distrital de Integración Social y la Caja de Compensación Fami-liar ¿ COMPENSAR dentro del Proyecto No. 1315 de la localidad de Santa Fe, que ga-rantiza la ejecución del convenio , De acuerdo a memorando radicado bajo el número 2018-532-000-2883 de fecha marzo 22 de 2018, firmado por el alcalde local</t>
  </si>
  <si>
    <t>PAGO DE LOS SUBSIDIOS CORRESPONDIENTES AL PROYECTO NO. 1315 SANTA FE POR UNA VEJEZ DIGNA, COMPONENTE: SUBSIDIO TIPO C. LOCALIDAD DE SANTA FE-. VIGENCIA 2018¿.,  DE ACUERDO A MEMORANDO RADICADO BAJO EL NÚMERO 2018-532-000-2943 DE FECHA  MARZO 23  DE 2018, FIRMADO POR EL ALCALDE LOCAL</t>
  </si>
  <si>
    <t>17-4-6060818</t>
  </si>
  <si>
    <t>17-12-6376682</t>
  </si>
  <si>
    <t>17-12-6377905</t>
  </si>
  <si>
    <t>17-12-6378187</t>
  </si>
  <si>
    <t>17-12-6378402</t>
  </si>
  <si>
    <t>17-12-6379110</t>
  </si>
  <si>
    <t>17-12-6380191</t>
  </si>
  <si>
    <t>ADQUISICION A TRAVES DE LA BOLSA MERCANTIL DE COLOMBIA SA, EL SERVICIO DE VIGILANCIA Y SEGURIDAD PRIVADA EN LOS PREDIOS Y CON LAS CODICIONES TECNICAS QUE DESIGNE EL FONDO DE DESARROLLO LOCAL</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</si>
  <si>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</si>
  <si>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CONTRATAR LOS SEGUROS QUE AMPAREN LOS INTERESES PATRIMONIALES ACTUALES Y FUTUROS. ASI COMO LOS BIENES DE PROPIEDAD DEL FONDO DE DESARROLLO LOCAL DE SANTA FE, QUE ESTEN BAJO SU RESPONSABILIDAD Y CUSTODIA Y AQUELLOS QUE SEAN ADQUIRIDOS PARA DESARROLLAR LAS FUNCIONES INHERENTES A SU ACTIVIDAD, ASI COMO LA EXPEDICION DE CUALQUIER OTRA POLIZA DE SEGUROS QUE REQUIERA LA ENTIDAD EN EL DESARROLLO DE SU ACTIVIDAD</t>
  </si>
  <si>
    <t>selección abreviada de menor cuantía</t>
  </si>
  <si>
    <t>Prestar el servicio de Outsourcing de equipos de impresión multifuncionales con sus respectivos suministros de acuerdo al anexo técnico adjunto</t>
  </si>
  <si>
    <t>Subasta inversa</t>
  </si>
  <si>
    <t>“Prestar el servicio de mantenimiento preventivo y correctivo con bolsa de repuestos al ascensor marca Schindler de propiedad del Fondo de Desarrollo Local Santa Fe”.</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</si>
  <si>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DE ACUERDO A MEMORANDO RADICADO BAJO EL NÚMERO 2017-532-00-12543 DE FECHA DICIEMBRE 01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</si>
  <si>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</si>
  <si>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805,000,867</t>
  </si>
  <si>
    <t>SEGURIDAD NUEVA ERA LTDA</t>
  </si>
  <si>
    <t>GARCIA &amp; MEJIA M I S EN C</t>
  </si>
  <si>
    <t>COPIERS MARKET EU</t>
  </si>
  <si>
    <t>ASCENSORES SCHINDLER DE COLOMBIA SAS</t>
  </si>
  <si>
    <t>CENTRO CAR 19 LIMITADA</t>
  </si>
  <si>
    <t>SERVIASEO S.A. SERVIASEO</t>
  </si>
  <si>
    <t>OXP</t>
  </si>
  <si>
    <t>Obligaciones por pagar</t>
  </si>
  <si>
    <t>901212136-1</t>
  </si>
  <si>
    <t>901218180-3</t>
  </si>
  <si>
    <t>901218056-8</t>
  </si>
  <si>
    <t>ADICIÓN NO. 1 Y PRORROGA NO. 1 DEL CPS 0492017 EL CUAL CONSISTE EN: PRESTAR SUS SERVICIOS PROFESIONALES DE ABOGADO(A) EN EL ÁREA DE GESTIÓN POLICIVA DE LA ALCALDÍA LOCAL DE SANTA FE PARA CONCEPTUAR, ANALIZAR Y TRAMITAR LAS DIFERENTES ACTUACIONES PROPIAS DE LA DEPENDENCIA,  DE ACUERDO A MEMORANDO RADICADO BAJO EL NÚMERO 2018-532-000-2293  DE FECHA MARZO 8   DE 2018, FIRMADO POR EL ALCALDE LOCAL,</t>
  </si>
  <si>
    <t>YULY ANDREA FERNANDEZ MONSALVE</t>
  </si>
  <si>
    <t>ADICION 1 PRORROGA 1 CIN 117 2017 - PRESTAR LOS SERVICIOS DE INTERVENTORIA TÉCNICA, ADMINISTRATIVA, FINANCIERA, CONTABLE, SOCIAL, JURÍDICA Y AMBIENTAL, AL CONTRATO QUE TIENEN COMO OBJETO ¿PRESTAR EL SERVICIO DE ACTIVIDADES DE SOCIALIZACIÓN DE LA LEY 1801 DE 2016 ¿CODIGO NACIONAL DE POLICIA Y CONVIVENCIA¿, EN EL MARCO DEL PROYECTO NO. 1323 ¿SANTA FE TERRITORIO SEGURO,  DE ACUERDO A MEMORANDO RADICADO BAJO EL NÚMERO 2018-532-000-3933    DE FECHA     ABRIL 19   DE 2018, FIRMADO POR EL ALCALDE LOCAL, SEGUN OFICIO 20185320004073 DEL 23-04-2018</t>
  </si>
  <si>
    <t>CORPORACION PARA EL MEJORAMIENTO DE LA CALIDAD DE VIDA DE LAS GENTES DE BOGOTA Y EL PAIS</t>
  </si>
  <si>
    <t>ADICIONAR EL CONTRATO DE OBRA PUBLICA COP -125-2017 QUE TIENE POR OBJETO: CONTRATAR A MONTO AGOTABLE LAS OBRAS Y ACTIVIDADES PARA LA CONSERVACION DE LA MALLA VIAL DE LA LOCALIDAD DE SANTA FE Y SU ESPACIO PUBLICO ASOCIADO, MODULO 2,  de acuerdo a memorando radicado bajo el número 2018-532-00-12493 de fecha Diciembre 7 de 2018 firmado por el alcalde local</t>
  </si>
  <si>
    <t>CONSORCIO UNO</t>
  </si>
  <si>
    <t>ADICION Y PRORROGA  UN MES - CO 1382017 -  RADICADO 20185310045692 JUSTIFIACION INTERVENTOR - OFICIO OB141-02 MAS SUSTENTACION TECNICA -  CONTRATAR A MONTO AGOTABLE LAS OBRAS DE REPARACIONES LOCATIVAS REQUERIDAS EN LOS SALONES COMUNALES DE LA LOCALIDAD DE SANTA FE ¿ ALCALDÍA LOCAL DE SANTA FE¿. DE ACUERDO A MEMORANDO RADICADO BAJO EL NÚMERO 2018-532-000-4793   DE FECHA  MAYO 11      DE 2018, FIRMADO POR EL ALCALDE LOCAL,</t>
  </si>
  <si>
    <t>HECTOR VICENTE RODRIGUEZ ROMERO</t>
  </si>
  <si>
    <t>ADCIION Y PRORROGA UN MES -CIN 1412017 - RADICADO 2018531-004567-2 OB14103 - JUSTIFICACION -  PRESTAR LOS SERVICIOS PROFESIONALES DE INTERVENTORIA TÉCNICA, ADMINISTRATIVA, FINANCIERA Y JURIDICA, AL CONTRATO QUE TIENE COMO OBJETO ¿CONTRATAR A MONTO AGOTABLE LAS OBRAS DE REPARACIONES LOCATIVAS REQUERIDAS EN LOS SALONES COMUNALES DE LA LOCALIDAD DE SANTA FE ¿ ALCALDÍA LOCAL DE SANTA FE¿. DE ACUERDO A MEMORANDO RADICADO BAJO EL NÚMERO 2018-532-000-4783 DE FECHA     MAYO 11   DE 2018, FIRMADO POR EL ALCALDE LOCAL,</t>
  </si>
  <si>
    <t>HECTOR MILCIADES GUERRA MONCALEANO</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</si>
  <si>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2018-532-0010983 de fecha  octubre  25  de 2018, firmado por el alcalde local</t>
  </si>
  <si>
    <t>1325</t>
  </si>
  <si>
    <t>FUNDACION PARA EL DESARROLLO ECONOMICO SOCIAL Y EMPRESARIAL</t>
  </si>
  <si>
    <t>ADICIÓN CONTRATO DE INTERVENTORÍA: CIN-146-2017, QUE TIENE POR OBJETO: REALIZAR LA INTERVENTORÍA TÉCNICA, ADMINISTRATIVA, LEGAL, FINANCIERA, SOCIAL, AMBIENTAL Y S&amp;SO, AL CONTRATO DE OBRA PÚBLICA DERIVADO DE LA LICITACION No. FDLSF-LP-008-2017 ,  DE ACUERDO A MEMORANDO RADICADO BAJO EL NÚMERO 2018-532-0010943  DE FECHA  OCTUBRE  24  DE 2018, FIRMADO POR EL ALCALDE LOCAL</t>
  </si>
  <si>
    <t>CONSORCIO INTERVENTORIA SANTAFE 2017</t>
  </si>
  <si>
    <t>concurso de meritos</t>
  </si>
  <si>
    <t>17-12-6474242</t>
  </si>
  <si>
    <t>17-13-7103521</t>
  </si>
  <si>
    <t>CO1.PCCNTR.228602</t>
  </si>
  <si>
    <t>CO1.PCCNTR.256149</t>
  </si>
  <si>
    <t>17-13-7374035</t>
  </si>
  <si>
    <t>CO1.PCCNTR.265375</t>
  </si>
  <si>
    <t>CO1.PCCNTR.265501</t>
  </si>
  <si>
    <t>OBLIGACIONES POR PAGAR A 31-12-2018</t>
  </si>
  <si>
    <t>OTROS PAGOS: SERVICIOS PÚBLICOS, SALUD EDILES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</si>
</sst>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_(* #,##0.00_);_(* \(#,##0.00\);_(* &quot;-&quot;??_);_(@_)"/>
    <numFmt numFmtId="165" formatCode="&quot;$&quot;\ #,##0.00"/>
    <numFmt numFmtId="166" formatCode="_(* #,##0_);_(* \(#,##0\);_(* &quot;-&quot;??_);_(@_)"/>
    <numFmt numFmtId="167" formatCode="0.0"/>
    <numFmt numFmtId="168" formatCode="d/mm/yy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4"/>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41" fontId="1" fillId="0" borderId="0" applyFont="0" applyFill="0" applyBorder="0" applyAlignment="0" applyProtection="0"/>
  </cellStyleXfs>
  <cellXfs count="180">
    <xf numFmtId="0" fontId="0" fillId="0" borderId="0" xfId="0"/>
    <xf numFmtId="0" fontId="10" fillId="0" borderId="0" xfId="0" applyFont="1" applyAlignment="1">
      <alignment vertical="center"/>
    </xf>
    <xf numFmtId="0" fontId="0" fillId="0" borderId="0" xfId="0" applyFill="1"/>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13" fillId="0" borderId="0" xfId="0" applyFont="1" applyAlignment="1"/>
    <xf numFmtId="0" fontId="13" fillId="0" borderId="0" xfId="0" applyFont="1" applyAlignment="1">
      <alignment horizontal="left"/>
    </xf>
    <xf numFmtId="0" fontId="14" fillId="0" borderId="0" xfId="0" applyFont="1" applyAlignment="1"/>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166" fontId="0" fillId="0" borderId="0" xfId="0" applyNumberFormat="1" applyProtection="1">
      <protection locked="0"/>
    </xf>
    <xf numFmtId="0" fontId="0" fillId="0" borderId="0" xfId="0" applyProtection="1">
      <protection locked="0"/>
    </xf>
    <xf numFmtId="0" fontId="0" fillId="0" borderId="0" xfId="0" applyAlignment="1" applyProtection="1">
      <alignment wrapText="1"/>
      <protection locked="0"/>
    </xf>
    <xf numFmtId="0" fontId="17" fillId="0" borderId="0" xfId="0" applyFont="1"/>
    <xf numFmtId="0" fontId="17" fillId="0" borderId="33" xfId="0" applyFont="1" applyBorder="1" applyAlignment="1">
      <alignment horizontal="center" wrapText="1"/>
    </xf>
    <xf numFmtId="0" fontId="17" fillId="0" borderId="36" xfId="0" applyFont="1" applyBorder="1" applyAlignment="1">
      <alignment horizontal="justify" vertical="top" wrapText="1"/>
    </xf>
    <xf numFmtId="0" fontId="17" fillId="0" borderId="37" xfId="0" applyFont="1" applyBorder="1" applyAlignment="1">
      <alignment horizontal="justify" vertical="top" wrapText="1"/>
    </xf>
    <xf numFmtId="0" fontId="17" fillId="0" borderId="32" xfId="0" applyFont="1" applyBorder="1" applyAlignment="1">
      <alignment horizontal="center" wrapText="1"/>
    </xf>
    <xf numFmtId="0" fontId="17" fillId="0" borderId="3" xfId="0" applyFont="1" applyBorder="1" applyAlignment="1">
      <alignment horizontal="justify" vertical="top" wrapText="1"/>
    </xf>
    <xf numFmtId="0" fontId="19" fillId="0" borderId="15" xfId="0" applyFont="1" applyFill="1" applyBorder="1" applyAlignment="1">
      <alignment vertical="center"/>
    </xf>
    <xf numFmtId="0" fontId="18" fillId="0" borderId="0" xfId="0" applyFont="1" applyProtection="1">
      <protection hidden="1"/>
    </xf>
    <xf numFmtId="0" fontId="20" fillId="2" borderId="4" xfId="0" applyFont="1" applyFill="1" applyBorder="1" applyAlignment="1">
      <alignment vertical="center"/>
    </xf>
    <xf numFmtId="0" fontId="21" fillId="2" borderId="0" xfId="0" applyFont="1" applyFill="1"/>
    <xf numFmtId="0" fontId="21" fillId="2"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3" xfId="0" applyFont="1" applyBorder="1" applyAlignment="1">
      <alignment horizontal="center" vertical="center" wrapText="1"/>
    </xf>
    <xf numFmtId="0" fontId="23" fillId="0" borderId="0" xfId="0" applyFont="1" applyFill="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3" fontId="22" fillId="0" borderId="0" xfId="0" applyNumberFormat="1" applyFont="1" applyFill="1" applyBorder="1" applyAlignment="1" applyProtection="1">
      <alignment horizontal="justify" vertical="top" wrapText="1"/>
      <protection locked="0"/>
    </xf>
    <xf numFmtId="165" fontId="22" fillId="0" borderId="0" xfId="0" applyNumberFormat="1"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xf>
    <xf numFmtId="0" fontId="22" fillId="0" borderId="14" xfId="0" applyFont="1" applyFill="1" applyBorder="1" applyAlignment="1" applyProtection="1">
      <alignment horizontal="justify" vertical="top" wrapText="1"/>
    </xf>
    <xf numFmtId="0" fontId="17" fillId="0" borderId="37" xfId="0" applyFont="1" applyFill="1" applyBorder="1" applyAlignment="1">
      <alignment horizontal="justify" vertical="top" wrapText="1"/>
    </xf>
    <xf numFmtId="0" fontId="17" fillId="0" borderId="36"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3" fillId="0" borderId="0" xfId="0" applyFont="1" applyFill="1" applyBorder="1" applyAlignment="1" applyProtection="1">
      <alignment horizontal="justify" vertical="top" wrapText="1"/>
      <protection locked="0"/>
    </xf>
    <xf numFmtId="0" fontId="3" fillId="4" borderId="0" xfId="0" applyFont="1" applyFill="1" applyAlignment="1" applyProtection="1">
      <alignment vertical="center"/>
      <protection locked="0"/>
    </xf>
    <xf numFmtId="10" fontId="24" fillId="0" borderId="43" xfId="0" applyNumberFormat="1" applyFont="1" applyFill="1" applyBorder="1" applyAlignment="1" applyProtection="1">
      <alignment vertical="center" textRotation="90" wrapText="1"/>
    </xf>
    <xf numFmtId="0" fontId="22" fillId="4" borderId="39" xfId="0" applyFont="1" applyFill="1" applyBorder="1" applyAlignment="1" applyProtection="1">
      <alignment horizontal="center" vertical="center"/>
    </xf>
    <xf numFmtId="0" fontId="22" fillId="4" borderId="39" xfId="0" applyFont="1" applyFill="1" applyBorder="1" applyAlignment="1" applyProtection="1">
      <alignment horizontal="center" vertical="center" wrapText="1"/>
    </xf>
    <xf numFmtId="3" fontId="22" fillId="4" borderId="39" xfId="0" applyNumberFormat="1" applyFont="1" applyFill="1" applyBorder="1" applyAlignment="1" applyProtection="1">
      <alignment horizontal="center" vertical="center"/>
    </xf>
    <xf numFmtId="3" fontId="22" fillId="4" borderId="39" xfId="0" applyNumberFormat="1" applyFont="1" applyFill="1" applyBorder="1" applyAlignment="1" applyProtection="1">
      <alignment horizontal="center" vertical="center" wrapText="1"/>
    </xf>
    <xf numFmtId="0" fontId="22" fillId="4" borderId="39" xfId="0" applyFont="1" applyFill="1" applyBorder="1" applyAlignment="1" applyProtection="1">
      <alignment vertical="center" textRotation="90" wrapText="1"/>
    </xf>
    <xf numFmtId="0" fontId="0" fillId="0" borderId="39" xfId="0" applyBorder="1" applyProtection="1">
      <protection locked="0"/>
    </xf>
    <xf numFmtId="0" fontId="0" fillId="0" borderId="39" xfId="0" applyBorder="1" applyAlignment="1" applyProtection="1">
      <alignment wrapText="1"/>
      <protection locked="0"/>
    </xf>
    <xf numFmtId="0" fontId="8" fillId="0" borderId="39" xfId="3" applyFont="1" applyFill="1" applyBorder="1" applyAlignment="1" applyProtection="1">
      <alignment wrapText="1"/>
      <protection locked="0"/>
    </xf>
    <xf numFmtId="0" fontId="0" fillId="0" borderId="39" xfId="0" applyNumberFormat="1" applyBorder="1" applyAlignment="1" applyProtection="1">
      <alignment wrapText="1"/>
      <protection locked="0"/>
    </xf>
    <xf numFmtId="3" fontId="8" fillId="0" borderId="39" xfId="1" applyNumberFormat="1" applyFont="1" applyFill="1" applyBorder="1" applyAlignment="1" applyProtection="1">
      <alignment horizontal="right" wrapText="1"/>
      <protection locked="0"/>
    </xf>
    <xf numFmtId="166" fontId="8" fillId="0" borderId="39" xfId="1" applyNumberFormat="1" applyFont="1" applyFill="1" applyBorder="1" applyAlignment="1" applyProtection="1">
      <alignment horizontal="left" wrapText="1"/>
      <protection locked="0"/>
    </xf>
    <xf numFmtId="0" fontId="4" fillId="0" borderId="39" xfId="0" applyFont="1" applyFill="1" applyBorder="1" applyAlignment="1" applyProtection="1">
      <alignment vertical="center" textRotation="90" wrapText="1"/>
      <protection locked="0"/>
    </xf>
    <xf numFmtId="10" fontId="0" fillId="0" borderId="39" xfId="0" applyNumberFormat="1" applyBorder="1" applyProtection="1">
      <protection locked="0"/>
    </xf>
    <xf numFmtId="0" fontId="3" fillId="0" borderId="39" xfId="0" applyFont="1" applyFill="1" applyBorder="1" applyAlignment="1" applyProtection="1">
      <alignment vertical="center"/>
      <protection locked="0"/>
    </xf>
    <xf numFmtId="3" fontId="4" fillId="0" borderId="0" xfId="0" applyNumberFormat="1" applyFont="1" applyFill="1" applyAlignment="1" applyProtection="1">
      <alignment horizontal="center" vertical="center"/>
      <protection locked="0"/>
    </xf>
    <xf numFmtId="3" fontId="22" fillId="0" borderId="0" xfId="0" applyNumberFormat="1" applyFont="1" applyFill="1" applyBorder="1" applyAlignment="1" applyProtection="1">
      <alignment horizontal="center" vertical="center" wrapText="1"/>
      <protection locked="0"/>
    </xf>
    <xf numFmtId="164" fontId="8" fillId="0" borderId="39" xfId="1" applyNumberFormat="1" applyFont="1" applyFill="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9" xfId="0" applyBorder="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23" fillId="0" borderId="0" xfId="0" applyFont="1" applyFill="1" applyAlignment="1" applyProtection="1">
      <alignment horizontal="center" vertical="center" wrapText="1"/>
      <protection locked="0"/>
    </xf>
    <xf numFmtId="49" fontId="0" fillId="0" borderId="39" xfId="0" applyNumberFormat="1" applyBorder="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8" fillId="0" borderId="39" xfId="3" applyFont="1" applyFill="1" applyBorder="1" applyAlignment="1" applyProtection="1">
      <alignment horizontal="center" vertical="center" wrapText="1"/>
      <protection locked="0"/>
    </xf>
    <xf numFmtId="0" fontId="0" fillId="0" borderId="39"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39" xfId="0" applyBorder="1" applyAlignment="1" applyProtection="1">
      <alignment vertical="center"/>
      <protection locked="0"/>
    </xf>
    <xf numFmtId="0" fontId="0" fillId="0" borderId="39" xfId="0" applyBorder="1" applyAlignment="1" applyProtection="1">
      <alignment vertical="center" wrapText="1"/>
      <protection locked="0"/>
    </xf>
    <xf numFmtId="0" fontId="2" fillId="0" borderId="39" xfId="0" applyFont="1" applyBorder="1" applyAlignment="1" applyProtection="1">
      <alignment vertical="center"/>
      <protection locked="0"/>
    </xf>
    <xf numFmtId="0" fontId="0" fillId="0" borderId="0" xfId="0" applyAlignment="1" applyProtection="1">
      <alignment vertical="center"/>
      <protection locked="0"/>
    </xf>
    <xf numFmtId="0" fontId="22" fillId="4" borderId="39" xfId="0" applyFont="1" applyFill="1" applyBorder="1" applyAlignment="1" applyProtection="1">
      <alignment vertical="center"/>
    </xf>
    <xf numFmtId="0" fontId="22" fillId="4" borderId="39" xfId="0" applyFont="1" applyFill="1" applyBorder="1" applyAlignment="1" applyProtection="1">
      <alignment vertical="center" wrapText="1"/>
    </xf>
    <xf numFmtId="0" fontId="22" fillId="0" borderId="10" xfId="0" applyFont="1" applyFill="1" applyBorder="1" applyAlignment="1" applyProtection="1">
      <alignment horizontal="justify" vertical="center" wrapText="1"/>
      <protection locked="0"/>
    </xf>
    <xf numFmtId="165" fontId="22" fillId="0" borderId="11" xfId="0" applyNumberFormat="1" applyFont="1" applyFill="1" applyBorder="1" applyAlignment="1" applyProtection="1">
      <alignment horizontal="justify" vertical="center" wrapText="1"/>
      <protection locked="0"/>
    </xf>
    <xf numFmtId="165" fontId="22" fillId="0" borderId="13" xfId="0" applyNumberFormat="1" applyFont="1" applyFill="1" applyBorder="1" applyAlignment="1" applyProtection="1">
      <alignment horizontal="justify" vertical="center" wrapText="1"/>
      <protection locked="0"/>
    </xf>
    <xf numFmtId="0" fontId="22" fillId="0" borderId="12" xfId="0" applyFont="1" applyFill="1" applyBorder="1" applyAlignment="1" applyProtection="1">
      <alignment horizontal="justify" vertical="center" wrapText="1"/>
      <protection locked="0"/>
    </xf>
    <xf numFmtId="0" fontId="23" fillId="0" borderId="0" xfId="0" applyFont="1" applyFill="1" applyAlignment="1" applyProtection="1">
      <alignment horizontal="justify" vertical="center" wrapText="1"/>
      <protection locked="0"/>
    </xf>
    <xf numFmtId="0" fontId="8" fillId="0" borderId="39" xfId="3" applyFont="1" applyFill="1"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3" fontId="22" fillId="0" borderId="0" xfId="0" applyNumberFormat="1" applyFont="1" applyFill="1" applyBorder="1" applyAlignment="1" applyProtection="1">
      <alignment horizontal="justify" vertical="center" wrapText="1"/>
      <protection locked="0"/>
    </xf>
    <xf numFmtId="166" fontId="8" fillId="0" borderId="39" xfId="1" applyNumberFormat="1" applyFont="1" applyFill="1" applyBorder="1" applyAlignment="1" applyProtection="1">
      <alignment horizontal="left" vertical="center" wrapText="1"/>
      <protection locked="0"/>
    </xf>
    <xf numFmtId="0" fontId="22" fillId="0" borderId="9" xfId="0" applyFont="1" applyFill="1" applyBorder="1" applyAlignment="1" applyProtection="1">
      <alignment horizontal="justify" vertical="center" wrapText="1"/>
    </xf>
    <xf numFmtId="0" fontId="24" fillId="0" borderId="7" xfId="0" applyFont="1" applyFill="1" applyBorder="1" applyAlignment="1" applyProtection="1">
      <alignment horizontal="justify" vertical="center" wrapText="1"/>
    </xf>
    <xf numFmtId="0" fontId="22" fillId="0" borderId="7" xfId="0" applyFont="1" applyFill="1" applyBorder="1" applyAlignment="1" applyProtection="1">
      <alignment horizontal="justify" vertical="center" wrapText="1"/>
    </xf>
    <xf numFmtId="0" fontId="22" fillId="0" borderId="8" xfId="0" applyFont="1" applyFill="1" applyBorder="1" applyAlignment="1" applyProtection="1">
      <alignment horizontal="justify" vertical="center" wrapText="1"/>
    </xf>
    <xf numFmtId="14" fontId="0" fillId="0" borderId="39" xfId="0" applyNumberFormat="1" applyBorder="1" applyAlignment="1" applyProtection="1">
      <alignment vertical="center"/>
      <protection locked="0"/>
    </xf>
    <xf numFmtId="168" fontId="0" fillId="0" borderId="39" xfId="0" applyNumberFormat="1" applyBorder="1" applyAlignment="1" applyProtection="1">
      <alignment vertical="center"/>
      <protection locked="0"/>
    </xf>
    <xf numFmtId="167" fontId="0" fillId="0" borderId="39" xfId="0" applyNumberFormat="1" applyBorder="1" applyAlignment="1" applyProtection="1">
      <alignment vertical="center"/>
      <protection locked="0"/>
    </xf>
    <xf numFmtId="4" fontId="0" fillId="0" borderId="39" xfId="0" applyNumberFormat="1" applyBorder="1" applyAlignment="1" applyProtection="1">
      <alignment vertical="center"/>
      <protection locked="0"/>
    </xf>
    <xf numFmtId="166" fontId="9" fillId="2" borderId="0" xfId="1" applyNumberFormat="1" applyFont="1" applyFill="1" applyAlignment="1" applyProtection="1">
      <alignment vertical="center"/>
      <protection locked="0"/>
    </xf>
    <xf numFmtId="166" fontId="8" fillId="0" borderId="39" xfId="1" applyNumberFormat="1" applyFont="1" applyFill="1" applyBorder="1" applyAlignment="1" applyProtection="1">
      <alignment horizontal="center" vertical="center" wrapText="1"/>
      <protection locked="0"/>
    </xf>
    <xf numFmtId="0" fontId="0" fillId="4" borderId="39" xfId="0" applyFill="1" applyBorder="1" applyAlignment="1" applyProtection="1">
      <alignment vertical="center"/>
      <protection locked="0"/>
    </xf>
    <xf numFmtId="0" fontId="0" fillId="0" borderId="39" xfId="0" applyBorder="1" applyAlignment="1" applyProtection="1">
      <alignment horizontal="left" vertical="center" wrapText="1"/>
      <protection locked="0"/>
    </xf>
    <xf numFmtId="3" fontId="0" fillId="0" borderId="39" xfId="0" applyNumberFormat="1" applyBorder="1" applyAlignment="1" applyProtection="1">
      <alignment horizontal="left" vertical="center"/>
      <protection locked="0"/>
    </xf>
    <xf numFmtId="0" fontId="0" fillId="0" borderId="39" xfId="0" applyFill="1" applyBorder="1" applyProtection="1">
      <protection locked="0"/>
    </xf>
    <xf numFmtId="0" fontId="0" fillId="0" borderId="0" xfId="0" applyBorder="1" applyAlignment="1" applyProtection="1">
      <alignment vertical="center"/>
      <protection locked="0"/>
    </xf>
    <xf numFmtId="3" fontId="0" fillId="0" borderId="39" xfId="0" applyNumberFormat="1" applyBorder="1" applyProtection="1">
      <protection locked="0"/>
    </xf>
    <xf numFmtId="41" fontId="22" fillId="0" borderId="17" xfId="4"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top" wrapText="1"/>
      <protection locked="0"/>
    </xf>
    <xf numFmtId="0" fontId="22" fillId="0" borderId="30" xfId="0" applyFont="1" applyFill="1" applyBorder="1" applyAlignment="1" applyProtection="1">
      <alignment vertical="center" wrapText="1"/>
    </xf>
    <xf numFmtId="0" fontId="22" fillId="0" borderId="19" xfId="0" applyFont="1" applyFill="1" applyBorder="1" applyAlignment="1" applyProtection="1">
      <alignment vertical="center" wrapText="1"/>
    </xf>
    <xf numFmtId="0" fontId="22" fillId="0" borderId="20" xfId="0" applyFont="1" applyFill="1" applyBorder="1" applyAlignment="1" applyProtection="1">
      <alignment vertical="center" wrapText="1"/>
    </xf>
    <xf numFmtId="0" fontId="22" fillId="0" borderId="5" xfId="0" applyFont="1" applyFill="1" applyBorder="1" applyAlignment="1" applyProtection="1">
      <alignment horizontal="justify" vertical="top" wrapText="1"/>
      <protection locked="0"/>
    </xf>
    <xf numFmtId="0" fontId="22" fillId="0" borderId="6"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31"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22" fillId="0" borderId="17" xfId="0" applyFont="1" applyFill="1" applyBorder="1" applyAlignment="1" applyProtection="1">
      <alignment vertical="center" wrapText="1"/>
    </xf>
    <xf numFmtId="165" fontId="22" fillId="0" borderId="16" xfId="0" applyNumberFormat="1" applyFont="1" applyFill="1" applyBorder="1" applyAlignment="1" applyProtection="1">
      <alignment horizontal="justify" vertical="top" wrapText="1"/>
      <protection locked="0"/>
    </xf>
    <xf numFmtId="165" fontId="22" fillId="0" borderId="28"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0" fontId="22" fillId="0" borderId="27" xfId="0" applyFont="1" applyFill="1" applyBorder="1" applyAlignment="1" applyProtection="1">
      <alignment vertical="center" wrapText="1"/>
    </xf>
    <xf numFmtId="0" fontId="22" fillId="0" borderId="23" xfId="0" applyFont="1" applyFill="1" applyBorder="1" applyAlignment="1" applyProtection="1">
      <alignment vertical="center" wrapText="1"/>
    </xf>
    <xf numFmtId="0" fontId="22" fillId="0" borderId="21" xfId="0" applyFont="1" applyFill="1" applyBorder="1" applyAlignment="1" applyProtection="1">
      <alignment vertical="center" wrapText="1"/>
    </xf>
    <xf numFmtId="165" fontId="22" fillId="0" borderId="22" xfId="0" applyNumberFormat="1" applyFont="1" applyFill="1" applyBorder="1" applyAlignment="1" applyProtection="1">
      <alignment horizontal="justify" vertical="top" wrapText="1"/>
      <protection locked="0"/>
    </xf>
    <xf numFmtId="165" fontId="22" fillId="0" borderId="24" xfId="0" applyNumberFormat="1" applyFont="1" applyFill="1" applyBorder="1" applyAlignment="1" applyProtection="1">
      <alignment horizontal="justify" vertical="top" wrapText="1"/>
      <protection locked="0"/>
    </xf>
    <xf numFmtId="0" fontId="22" fillId="2" borderId="5" xfId="0" applyFont="1" applyFill="1" applyBorder="1" applyAlignment="1" applyProtection="1">
      <alignment horizontal="justify" vertical="top" wrapText="1"/>
      <protection locked="0"/>
    </xf>
    <xf numFmtId="0" fontId="22" fillId="2" borderId="19" xfId="0" applyFont="1" applyFill="1" applyBorder="1" applyAlignment="1" applyProtection="1">
      <alignment horizontal="justify" vertical="top" wrapText="1"/>
      <protection locked="0"/>
    </xf>
    <xf numFmtId="0" fontId="22" fillId="2" borderId="6" xfId="0" applyFont="1" applyFill="1" applyBorder="1" applyAlignment="1" applyProtection="1">
      <alignment horizontal="justify" vertical="top" wrapText="1"/>
      <protection locked="0"/>
    </xf>
    <xf numFmtId="0" fontId="23" fillId="0" borderId="0" xfId="0" applyFont="1" applyFill="1" applyBorder="1" applyAlignment="1" applyProtection="1">
      <alignment horizontal="justify" vertical="top" wrapText="1"/>
      <protection locked="0"/>
    </xf>
    <xf numFmtId="0" fontId="22" fillId="2" borderId="16" xfId="0" applyFont="1" applyFill="1" applyBorder="1" applyAlignment="1" applyProtection="1">
      <alignment horizontal="justify" vertical="top" wrapText="1"/>
      <protection locked="0"/>
    </xf>
    <xf numFmtId="0" fontId="22" fillId="2" borderId="18" xfId="0" applyFont="1" applyFill="1" applyBorder="1" applyAlignment="1" applyProtection="1">
      <alignment horizontal="justify" vertical="top" wrapText="1"/>
      <protection locked="0"/>
    </xf>
    <xf numFmtId="0" fontId="22" fillId="2" borderId="28" xfId="0" applyFont="1" applyFill="1" applyBorder="1" applyAlignment="1" applyProtection="1">
      <alignment horizontal="justify" vertical="top" wrapText="1"/>
      <protection locked="0"/>
    </xf>
    <xf numFmtId="0" fontId="22" fillId="0" borderId="29" xfId="0" applyFont="1" applyFill="1" applyBorder="1" applyAlignment="1" applyProtection="1">
      <alignment horizontal="justify" vertical="top" wrapText="1"/>
      <protection locked="0"/>
    </xf>
    <xf numFmtId="0" fontId="22" fillId="0" borderId="26" xfId="0" applyFont="1" applyFill="1" applyBorder="1" applyAlignment="1" applyProtection="1">
      <alignment horizontal="justify" vertical="top" wrapText="1"/>
      <protection locked="0"/>
    </xf>
    <xf numFmtId="0" fontId="22" fillId="0" borderId="25" xfId="0" applyFont="1" applyFill="1" applyBorder="1" applyAlignment="1" applyProtection="1">
      <alignment horizontal="justify" vertical="top" wrapText="1"/>
      <protection locked="0"/>
    </xf>
    <xf numFmtId="0" fontId="25" fillId="2" borderId="22" xfId="2" applyFont="1" applyFill="1" applyBorder="1" applyAlignment="1" applyProtection="1">
      <alignment horizontal="justify" vertical="top" wrapText="1"/>
      <protection locked="0"/>
    </xf>
    <xf numFmtId="0" fontId="25" fillId="2" borderId="23" xfId="2" applyFont="1" applyFill="1" applyBorder="1" applyAlignment="1" applyProtection="1">
      <alignment horizontal="justify" vertical="top" wrapText="1"/>
      <protection locked="0"/>
    </xf>
    <xf numFmtId="0" fontId="25" fillId="2" borderId="24" xfId="2" applyFont="1" applyFill="1" applyBorder="1" applyAlignment="1" applyProtection="1">
      <alignment horizontal="justify" vertical="top" wrapText="1"/>
      <protection locked="0"/>
    </xf>
    <xf numFmtId="0" fontId="22" fillId="0" borderId="38"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22" fillId="0" borderId="41" xfId="0" applyFont="1" applyFill="1" applyBorder="1" applyAlignment="1" applyProtection="1">
      <alignment horizontal="center" vertical="center" wrapText="1"/>
    </xf>
    <xf numFmtId="0" fontId="22" fillId="0" borderId="42" xfId="0" applyFont="1" applyFill="1" applyBorder="1" applyAlignment="1" applyProtection="1">
      <alignment horizontal="center" vertical="center" wrapText="1"/>
    </xf>
    <xf numFmtId="0" fontId="22" fillId="4" borderId="39" xfId="0" applyFont="1" applyFill="1" applyBorder="1" applyAlignment="1" applyProtection="1">
      <alignment horizontal="center" vertical="center"/>
    </xf>
    <xf numFmtId="0" fontId="22" fillId="4" borderId="39" xfId="0" applyFont="1" applyFill="1" applyBorder="1" applyAlignment="1" applyProtection="1">
      <alignment horizontal="center" vertical="center" wrapText="1"/>
    </xf>
    <xf numFmtId="0" fontId="22" fillId="4" borderId="39" xfId="0" applyFont="1" applyFill="1" applyBorder="1" applyAlignment="1" applyProtection="1">
      <alignment vertical="center" wrapText="1"/>
    </xf>
    <xf numFmtId="3" fontId="22" fillId="4" borderId="39" xfId="0" applyNumberFormat="1" applyFont="1" applyFill="1" applyBorder="1" applyAlignment="1" applyProtection="1">
      <alignment horizontal="center" vertical="center" wrapText="1"/>
    </xf>
    <xf numFmtId="0" fontId="22" fillId="4" borderId="39" xfId="0" applyFont="1" applyFill="1" applyBorder="1" applyAlignment="1" applyProtection="1">
      <alignment horizontal="center" vertical="center" textRotation="90" wrapText="1"/>
    </xf>
    <xf numFmtId="0" fontId="17" fillId="0" borderId="4" xfId="0" applyFont="1" applyBorder="1" applyAlignment="1">
      <alignment horizontal="justify" vertical="top" wrapText="1"/>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wrapText="1"/>
    </xf>
    <xf numFmtId="0" fontId="17" fillId="0" borderId="34" xfId="0" applyFont="1" applyBorder="1" applyAlignment="1">
      <alignment horizontal="center" wrapText="1"/>
    </xf>
    <xf numFmtId="0" fontId="17" fillId="0" borderId="33" xfId="0" applyFont="1" applyBorder="1" applyAlignment="1">
      <alignment horizontal="center" wrapText="1"/>
    </xf>
    <xf numFmtId="0" fontId="17" fillId="0" borderId="35" xfId="0" applyFont="1" applyBorder="1" applyAlignment="1">
      <alignment horizontal="justify" vertical="top" wrapText="1"/>
    </xf>
    <xf numFmtId="0" fontId="17" fillId="0" borderId="34" xfId="0" applyFont="1" applyBorder="1" applyAlignment="1">
      <alignment horizontal="justify" vertical="top" wrapText="1"/>
    </xf>
    <xf numFmtId="0" fontId="17" fillId="0" borderId="33" xfId="0" applyFont="1" applyBorder="1" applyAlignment="1">
      <alignment horizontal="justify" vertical="top" wrapText="1"/>
    </xf>
    <xf numFmtId="0" fontId="16" fillId="3" borderId="1" xfId="0" applyFont="1" applyFill="1" applyBorder="1" applyAlignment="1">
      <alignment horizontal="center" vertical="top" wrapText="1"/>
    </xf>
    <xf numFmtId="0" fontId="16" fillId="3" borderId="2" xfId="0" applyFont="1" applyFill="1" applyBorder="1" applyAlignment="1">
      <alignment horizontal="center" vertical="top" wrapText="1"/>
    </xf>
    <xf numFmtId="0" fontId="16" fillId="3" borderId="3" xfId="0" applyFont="1" applyFill="1" applyBorder="1" applyAlignment="1">
      <alignment horizontal="center" vertical="top" wrapText="1"/>
    </xf>
    <xf numFmtId="0" fontId="17" fillId="0" borderId="33" xfId="0" applyFont="1" applyBorder="1" applyAlignment="1">
      <alignment horizontal="center" vertical="center" wrapText="1"/>
    </xf>
    <xf numFmtId="0" fontId="17" fillId="0" borderId="38" xfId="0" applyFont="1" applyBorder="1" applyAlignment="1">
      <alignment horizontal="center" vertical="center" wrapText="1"/>
    </xf>
    <xf numFmtId="0" fontId="15" fillId="0" borderId="0" xfId="0" applyFont="1" applyAlignment="1">
      <alignment horizontal="center" vertical="top"/>
    </xf>
    <xf numFmtId="0" fontId="16" fillId="3" borderId="29" xfId="0" applyFont="1" applyFill="1" applyBorder="1" applyAlignment="1">
      <alignment horizontal="center" vertical="top" wrapText="1"/>
    </xf>
    <xf numFmtId="0" fontId="16" fillId="3" borderId="0" xfId="0" applyFont="1" applyFill="1" applyBorder="1" applyAlignment="1">
      <alignment horizontal="center" vertical="top" wrapText="1"/>
    </xf>
  </cellXfs>
  <cellStyles count="5">
    <cellStyle name="Hipervínculo" xfId="2" builtinId="8"/>
    <cellStyle name="Millares" xfId="1" builtinId="3"/>
    <cellStyle name="Millares [0]" xfId="4" builtinId="6"/>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211</xdr:row>
          <xdr:rowOff>85725</xdr:rowOff>
        </xdr:from>
        <xdr:to>
          <xdr:col>3</xdr:col>
          <xdr:colOff>390525</xdr:colOff>
          <xdr:row>214</xdr:row>
          <xdr:rowOff>38100</xdr:rowOff>
        </xdr:to>
        <xdr:sp macro="" textlink="">
          <xdr:nvSpPr>
            <xdr:cNvPr id="5121" name="Botón 4"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7"/>
  <sheetViews>
    <sheetView tabSelected="1" topLeftCell="A11" zoomScale="91" zoomScaleNormal="91" workbookViewId="0">
      <pane xSplit="3" ySplit="3" topLeftCell="D14" activePane="bottomRight" state="frozen"/>
      <selection activeCell="A11" sqref="A11"/>
      <selection pane="topRight" activeCell="D11" sqref="D11"/>
      <selection pane="bottomLeft" activeCell="A14" sqref="A14"/>
      <selection pane="bottomRight" activeCell="F14" sqref="F14"/>
    </sheetView>
  </sheetViews>
  <sheetFormatPr baseColWidth="10" defaultRowHeight="15" x14ac:dyDescent="0.25"/>
  <cols>
    <col min="1" max="1" width="6.7109375" style="89" customWidth="1"/>
    <col min="2" max="2" width="6" style="89" customWidth="1"/>
    <col min="3" max="3" width="12.85546875" style="89" customWidth="1"/>
    <col min="4" max="4" width="7.42578125" style="89" customWidth="1"/>
    <col min="5" max="5" width="30.85546875" style="89" customWidth="1"/>
    <col min="6" max="6" width="12.28515625" style="29" customWidth="1"/>
    <col min="7" max="7" width="20" style="29" customWidth="1"/>
    <col min="8" max="8" width="34.5703125" style="29" customWidth="1"/>
    <col min="9" max="9" width="13" style="85" customWidth="1"/>
    <col min="10" max="10" width="7.5703125" style="75" customWidth="1"/>
    <col min="11" max="11" width="23.140625" style="28" customWidth="1"/>
    <col min="12" max="12" width="8.140625" style="75" customWidth="1"/>
    <col min="13" max="13" width="15.28515625" style="28" customWidth="1"/>
    <col min="14" max="14" width="27.7109375" style="89" customWidth="1"/>
    <col min="15" max="15" width="14.5703125" style="75" customWidth="1"/>
    <col min="16" max="16" width="10.7109375" style="28" customWidth="1"/>
    <col min="17" max="17" width="15.85546875" style="28" customWidth="1"/>
    <col min="18" max="18" width="9.28515625" style="89" customWidth="1"/>
    <col min="19" max="19" width="16.42578125" style="89" customWidth="1"/>
    <col min="20" max="20" width="16.5703125" style="89" customWidth="1"/>
    <col min="21" max="21" width="15.42578125" style="89" customWidth="1"/>
    <col min="22" max="22" width="13.28515625" style="89" customWidth="1"/>
    <col min="23" max="23" width="12.42578125" style="89" customWidth="1"/>
    <col min="24" max="24" width="13.5703125" style="89" customWidth="1"/>
    <col min="25" max="25" width="8.42578125" style="89" customWidth="1"/>
    <col min="26" max="26" width="8.140625" style="89" customWidth="1"/>
    <col min="27" max="31" width="4.28515625" style="28" customWidth="1"/>
    <col min="32" max="32" width="10.42578125" style="28" customWidth="1"/>
    <col min="33" max="33" width="21.42578125" style="28" customWidth="1"/>
    <col min="34" max="34" width="17.28515625" style="28" bestFit="1" customWidth="1"/>
    <col min="35" max="35" width="32.85546875" style="28" customWidth="1"/>
    <col min="36" max="36" width="45.7109375" style="28" customWidth="1"/>
    <col min="37" max="37" width="35.140625" style="28" customWidth="1"/>
    <col min="38" max="38" width="23.42578125" style="28" customWidth="1"/>
    <col min="39" max="259" width="11.42578125" style="28"/>
    <col min="260" max="260" width="4.140625" style="28" customWidth="1"/>
    <col min="261" max="261" width="8" style="28" customWidth="1"/>
    <col min="262" max="262" width="10.7109375" style="28" customWidth="1"/>
    <col min="263" max="263" width="8.140625" style="28" customWidth="1"/>
    <col min="264" max="269" width="8.42578125" style="28" customWidth="1"/>
    <col min="270" max="270" width="9.42578125" style="28" customWidth="1"/>
    <col min="271" max="271" width="71.42578125" style="28" customWidth="1"/>
    <col min="272" max="273" width="8.85546875" style="28" customWidth="1"/>
    <col min="274" max="274" width="30.7109375" style="28" customWidth="1"/>
    <col min="275" max="275" width="12.7109375" style="28" customWidth="1"/>
    <col min="276" max="276" width="11.85546875" style="28" customWidth="1"/>
    <col min="277" max="277" width="11" style="28" bestFit="1" customWidth="1"/>
    <col min="278" max="278" width="12.7109375" style="28" bestFit="1" customWidth="1"/>
    <col min="279" max="280" width="5.7109375" style="28" customWidth="1"/>
    <col min="281" max="282" width="10.7109375" style="28" customWidth="1"/>
    <col min="283" max="283" width="6.140625" style="28" customWidth="1"/>
    <col min="284" max="284" width="8.140625" style="28" customWidth="1"/>
    <col min="285" max="287" width="4.28515625" style="28" customWidth="1"/>
    <col min="288" max="288" width="6.28515625" style="28" customWidth="1"/>
    <col min="289" max="515" width="11.42578125" style="28"/>
    <col min="516" max="516" width="4.140625" style="28" customWidth="1"/>
    <col min="517" max="517" width="8" style="28" customWidth="1"/>
    <col min="518" max="518" width="10.7109375" style="28" customWidth="1"/>
    <col min="519" max="519" width="8.140625" style="28" customWidth="1"/>
    <col min="520" max="525" width="8.42578125" style="28" customWidth="1"/>
    <col min="526" max="526" width="9.42578125" style="28" customWidth="1"/>
    <col min="527" max="527" width="71.42578125" style="28" customWidth="1"/>
    <col min="528" max="529" width="8.85546875" style="28" customWidth="1"/>
    <col min="530" max="530" width="30.7109375" style="28" customWidth="1"/>
    <col min="531" max="531" width="12.7109375" style="28" customWidth="1"/>
    <col min="532" max="532" width="11.85546875" style="28" customWidth="1"/>
    <col min="533" max="533" width="11" style="28" bestFit="1" customWidth="1"/>
    <col min="534" max="534" width="12.7109375" style="28" bestFit="1" customWidth="1"/>
    <col min="535" max="536" width="5.7109375" style="28" customWidth="1"/>
    <col min="537" max="538" width="10.7109375" style="28" customWidth="1"/>
    <col min="539" max="539" width="6.140625" style="28" customWidth="1"/>
    <col min="540" max="540" width="8.140625" style="28" customWidth="1"/>
    <col min="541" max="543" width="4.28515625" style="28" customWidth="1"/>
    <col min="544" max="544" width="6.28515625" style="28" customWidth="1"/>
    <col min="545" max="771" width="11.42578125" style="28"/>
    <col min="772" max="772" width="4.140625" style="28" customWidth="1"/>
    <col min="773" max="773" width="8" style="28" customWidth="1"/>
    <col min="774" max="774" width="10.7109375" style="28" customWidth="1"/>
    <col min="775" max="775" width="8.140625" style="28" customWidth="1"/>
    <col min="776" max="781" width="8.42578125" style="28" customWidth="1"/>
    <col min="782" max="782" width="9.42578125" style="28" customWidth="1"/>
    <col min="783" max="783" width="71.42578125" style="28" customWidth="1"/>
    <col min="784" max="785" width="8.85546875" style="28" customWidth="1"/>
    <col min="786" max="786" width="30.7109375" style="28" customWidth="1"/>
    <col min="787" max="787" width="12.7109375" style="28" customWidth="1"/>
    <col min="788" max="788" width="11.85546875" style="28" customWidth="1"/>
    <col min="789" max="789" width="11" style="28" bestFit="1" customWidth="1"/>
    <col min="790" max="790" width="12.7109375" style="28" bestFit="1" customWidth="1"/>
    <col min="791" max="792" width="5.7109375" style="28" customWidth="1"/>
    <col min="793" max="794" width="10.7109375" style="28" customWidth="1"/>
    <col min="795" max="795" width="6.140625" style="28" customWidth="1"/>
    <col min="796" max="796" width="8.140625" style="28" customWidth="1"/>
    <col min="797" max="799" width="4.28515625" style="28" customWidth="1"/>
    <col min="800" max="800" width="6.28515625" style="28" customWidth="1"/>
    <col min="801" max="1027" width="11.42578125" style="28"/>
    <col min="1028" max="1028" width="4.140625" style="28" customWidth="1"/>
    <col min="1029" max="1029" width="8" style="28" customWidth="1"/>
    <col min="1030" max="1030" width="10.7109375" style="28" customWidth="1"/>
    <col min="1031" max="1031" width="8.140625" style="28" customWidth="1"/>
    <col min="1032" max="1037" width="8.42578125" style="28" customWidth="1"/>
    <col min="1038" max="1038" width="9.42578125" style="28" customWidth="1"/>
    <col min="1039" max="1039" width="71.42578125" style="28" customWidth="1"/>
    <col min="1040" max="1041" width="8.85546875" style="28" customWidth="1"/>
    <col min="1042" max="1042" width="30.7109375" style="28" customWidth="1"/>
    <col min="1043" max="1043" width="12.7109375" style="28" customWidth="1"/>
    <col min="1044" max="1044" width="11.85546875" style="28" customWidth="1"/>
    <col min="1045" max="1045" width="11" style="28" bestFit="1" customWidth="1"/>
    <col min="1046" max="1046" width="12.7109375" style="28" bestFit="1" customWidth="1"/>
    <col min="1047" max="1048" width="5.7109375" style="28" customWidth="1"/>
    <col min="1049" max="1050" width="10.7109375" style="28" customWidth="1"/>
    <col min="1051" max="1051" width="6.140625" style="28" customWidth="1"/>
    <col min="1052" max="1052" width="8.140625" style="28" customWidth="1"/>
    <col min="1053" max="1055" width="4.28515625" style="28" customWidth="1"/>
    <col min="1056" max="1056" width="6.28515625" style="28" customWidth="1"/>
    <col min="1057" max="1283" width="11.42578125" style="28"/>
    <col min="1284" max="1284" width="4.140625" style="28" customWidth="1"/>
    <col min="1285" max="1285" width="8" style="28" customWidth="1"/>
    <col min="1286" max="1286" width="10.7109375" style="28" customWidth="1"/>
    <col min="1287" max="1287" width="8.140625" style="28" customWidth="1"/>
    <col min="1288" max="1293" width="8.42578125" style="28" customWidth="1"/>
    <col min="1294" max="1294" width="9.42578125" style="28" customWidth="1"/>
    <col min="1295" max="1295" width="71.42578125" style="28" customWidth="1"/>
    <col min="1296" max="1297" width="8.85546875" style="28" customWidth="1"/>
    <col min="1298" max="1298" width="30.7109375" style="28" customWidth="1"/>
    <col min="1299" max="1299" width="12.7109375" style="28" customWidth="1"/>
    <col min="1300" max="1300" width="11.85546875" style="28" customWidth="1"/>
    <col min="1301" max="1301" width="11" style="28" bestFit="1" customWidth="1"/>
    <col min="1302" max="1302" width="12.7109375" style="28" bestFit="1" customWidth="1"/>
    <col min="1303" max="1304" width="5.7109375" style="28" customWidth="1"/>
    <col min="1305" max="1306" width="10.7109375" style="28" customWidth="1"/>
    <col min="1307" max="1307" width="6.140625" style="28" customWidth="1"/>
    <col min="1308" max="1308" width="8.140625" style="28" customWidth="1"/>
    <col min="1309" max="1311" width="4.28515625" style="28" customWidth="1"/>
    <col min="1312" max="1312" width="6.28515625" style="28" customWidth="1"/>
    <col min="1313" max="1539" width="11.42578125" style="28"/>
    <col min="1540" max="1540" width="4.140625" style="28" customWidth="1"/>
    <col min="1541" max="1541" width="8" style="28" customWidth="1"/>
    <col min="1542" max="1542" width="10.7109375" style="28" customWidth="1"/>
    <col min="1543" max="1543" width="8.140625" style="28" customWidth="1"/>
    <col min="1544" max="1549" width="8.42578125" style="28" customWidth="1"/>
    <col min="1550" max="1550" width="9.42578125" style="28" customWidth="1"/>
    <col min="1551" max="1551" width="71.42578125" style="28" customWidth="1"/>
    <col min="1552" max="1553" width="8.85546875" style="28" customWidth="1"/>
    <col min="1554" max="1554" width="30.7109375" style="28" customWidth="1"/>
    <col min="1555" max="1555" width="12.7109375" style="28" customWidth="1"/>
    <col min="1556" max="1556" width="11.85546875" style="28" customWidth="1"/>
    <col min="1557" max="1557" width="11" style="28" bestFit="1" customWidth="1"/>
    <col min="1558" max="1558" width="12.7109375" style="28" bestFit="1" customWidth="1"/>
    <col min="1559" max="1560" width="5.7109375" style="28" customWidth="1"/>
    <col min="1561" max="1562" width="10.7109375" style="28" customWidth="1"/>
    <col min="1563" max="1563" width="6.140625" style="28" customWidth="1"/>
    <col min="1564" max="1564" width="8.140625" style="28" customWidth="1"/>
    <col min="1565" max="1567" width="4.28515625" style="28" customWidth="1"/>
    <col min="1568" max="1568" width="6.28515625" style="28" customWidth="1"/>
    <col min="1569" max="1795" width="11.42578125" style="28"/>
    <col min="1796" max="1796" width="4.140625" style="28" customWidth="1"/>
    <col min="1797" max="1797" width="8" style="28" customWidth="1"/>
    <col min="1798" max="1798" width="10.7109375" style="28" customWidth="1"/>
    <col min="1799" max="1799" width="8.140625" style="28" customWidth="1"/>
    <col min="1800" max="1805" width="8.42578125" style="28" customWidth="1"/>
    <col min="1806" max="1806" width="9.42578125" style="28" customWidth="1"/>
    <col min="1807" max="1807" width="71.42578125" style="28" customWidth="1"/>
    <col min="1808" max="1809" width="8.85546875" style="28" customWidth="1"/>
    <col min="1810" max="1810" width="30.7109375" style="28" customWidth="1"/>
    <col min="1811" max="1811" width="12.7109375" style="28" customWidth="1"/>
    <col min="1812" max="1812" width="11.85546875" style="28" customWidth="1"/>
    <col min="1813" max="1813" width="11" style="28" bestFit="1" customWidth="1"/>
    <col min="1814" max="1814" width="12.7109375" style="28" bestFit="1" customWidth="1"/>
    <col min="1815" max="1816" width="5.7109375" style="28" customWidth="1"/>
    <col min="1817" max="1818" width="10.7109375" style="28" customWidth="1"/>
    <col min="1819" max="1819" width="6.140625" style="28" customWidth="1"/>
    <col min="1820" max="1820" width="8.140625" style="28" customWidth="1"/>
    <col min="1821" max="1823" width="4.28515625" style="28" customWidth="1"/>
    <col min="1824" max="1824" width="6.28515625" style="28" customWidth="1"/>
    <col min="1825" max="2051" width="11.42578125" style="28"/>
    <col min="2052" max="2052" width="4.140625" style="28" customWidth="1"/>
    <col min="2053" max="2053" width="8" style="28" customWidth="1"/>
    <col min="2054" max="2054" width="10.7109375" style="28" customWidth="1"/>
    <col min="2055" max="2055" width="8.140625" style="28" customWidth="1"/>
    <col min="2056" max="2061" width="8.42578125" style="28" customWidth="1"/>
    <col min="2062" max="2062" width="9.42578125" style="28" customWidth="1"/>
    <col min="2063" max="2063" width="71.42578125" style="28" customWidth="1"/>
    <col min="2064" max="2065" width="8.85546875" style="28" customWidth="1"/>
    <col min="2066" max="2066" width="30.7109375" style="28" customWidth="1"/>
    <col min="2067" max="2067" width="12.7109375" style="28" customWidth="1"/>
    <col min="2068" max="2068" width="11.85546875" style="28" customWidth="1"/>
    <col min="2069" max="2069" width="11" style="28" bestFit="1" customWidth="1"/>
    <col min="2070" max="2070" width="12.7109375" style="28" bestFit="1" customWidth="1"/>
    <col min="2071" max="2072" width="5.7109375" style="28" customWidth="1"/>
    <col min="2073" max="2074" width="10.7109375" style="28" customWidth="1"/>
    <col min="2075" max="2075" width="6.140625" style="28" customWidth="1"/>
    <col min="2076" max="2076" width="8.140625" style="28" customWidth="1"/>
    <col min="2077" max="2079" width="4.28515625" style="28" customWidth="1"/>
    <col min="2080" max="2080" width="6.28515625" style="28" customWidth="1"/>
    <col min="2081" max="2307" width="11.42578125" style="28"/>
    <col min="2308" max="2308" width="4.140625" style="28" customWidth="1"/>
    <col min="2309" max="2309" width="8" style="28" customWidth="1"/>
    <col min="2310" max="2310" width="10.7109375" style="28" customWidth="1"/>
    <col min="2311" max="2311" width="8.140625" style="28" customWidth="1"/>
    <col min="2312" max="2317" width="8.42578125" style="28" customWidth="1"/>
    <col min="2318" max="2318" width="9.42578125" style="28" customWidth="1"/>
    <col min="2319" max="2319" width="71.42578125" style="28" customWidth="1"/>
    <col min="2320" max="2321" width="8.85546875" style="28" customWidth="1"/>
    <col min="2322" max="2322" width="30.7109375" style="28" customWidth="1"/>
    <col min="2323" max="2323" width="12.7109375" style="28" customWidth="1"/>
    <col min="2324" max="2324" width="11.85546875" style="28" customWidth="1"/>
    <col min="2325" max="2325" width="11" style="28" bestFit="1" customWidth="1"/>
    <col min="2326" max="2326" width="12.7109375" style="28" bestFit="1" customWidth="1"/>
    <col min="2327" max="2328" width="5.7109375" style="28" customWidth="1"/>
    <col min="2329" max="2330" width="10.7109375" style="28" customWidth="1"/>
    <col min="2331" max="2331" width="6.140625" style="28" customWidth="1"/>
    <col min="2332" max="2332" width="8.140625" style="28" customWidth="1"/>
    <col min="2333" max="2335" width="4.28515625" style="28" customWidth="1"/>
    <col min="2336" max="2336" width="6.28515625" style="28" customWidth="1"/>
    <col min="2337" max="2563" width="11.42578125" style="28"/>
    <col min="2564" max="2564" width="4.140625" style="28" customWidth="1"/>
    <col min="2565" max="2565" width="8" style="28" customWidth="1"/>
    <col min="2566" max="2566" width="10.7109375" style="28" customWidth="1"/>
    <col min="2567" max="2567" width="8.140625" style="28" customWidth="1"/>
    <col min="2568" max="2573" width="8.42578125" style="28" customWidth="1"/>
    <col min="2574" max="2574" width="9.42578125" style="28" customWidth="1"/>
    <col min="2575" max="2575" width="71.42578125" style="28" customWidth="1"/>
    <col min="2576" max="2577" width="8.85546875" style="28" customWidth="1"/>
    <col min="2578" max="2578" width="30.7109375" style="28" customWidth="1"/>
    <col min="2579" max="2579" width="12.7109375" style="28" customWidth="1"/>
    <col min="2580" max="2580" width="11.85546875" style="28" customWidth="1"/>
    <col min="2581" max="2581" width="11" style="28" bestFit="1" customWidth="1"/>
    <col min="2582" max="2582" width="12.7109375" style="28" bestFit="1" customWidth="1"/>
    <col min="2583" max="2584" width="5.7109375" style="28" customWidth="1"/>
    <col min="2585" max="2586" width="10.7109375" style="28" customWidth="1"/>
    <col min="2587" max="2587" width="6.140625" style="28" customWidth="1"/>
    <col min="2588" max="2588" width="8.140625" style="28" customWidth="1"/>
    <col min="2589" max="2591" width="4.28515625" style="28" customWidth="1"/>
    <col min="2592" max="2592" width="6.28515625" style="28" customWidth="1"/>
    <col min="2593" max="2819" width="11.42578125" style="28"/>
    <col min="2820" max="2820" width="4.140625" style="28" customWidth="1"/>
    <col min="2821" max="2821" width="8" style="28" customWidth="1"/>
    <col min="2822" max="2822" width="10.7109375" style="28" customWidth="1"/>
    <col min="2823" max="2823" width="8.140625" style="28" customWidth="1"/>
    <col min="2824" max="2829" width="8.42578125" style="28" customWidth="1"/>
    <col min="2830" max="2830" width="9.42578125" style="28" customWidth="1"/>
    <col min="2831" max="2831" width="71.42578125" style="28" customWidth="1"/>
    <col min="2832" max="2833" width="8.85546875" style="28" customWidth="1"/>
    <col min="2834" max="2834" width="30.7109375" style="28" customWidth="1"/>
    <col min="2835" max="2835" width="12.7109375" style="28" customWidth="1"/>
    <col min="2836" max="2836" width="11.85546875" style="28" customWidth="1"/>
    <col min="2837" max="2837" width="11" style="28" bestFit="1" customWidth="1"/>
    <col min="2838" max="2838" width="12.7109375" style="28" bestFit="1" customWidth="1"/>
    <col min="2839" max="2840" width="5.7109375" style="28" customWidth="1"/>
    <col min="2841" max="2842" width="10.7109375" style="28" customWidth="1"/>
    <col min="2843" max="2843" width="6.140625" style="28" customWidth="1"/>
    <col min="2844" max="2844" width="8.140625" style="28" customWidth="1"/>
    <col min="2845" max="2847" width="4.28515625" style="28" customWidth="1"/>
    <col min="2848" max="2848" width="6.28515625" style="28" customWidth="1"/>
    <col min="2849" max="3075" width="11.42578125" style="28"/>
    <col min="3076" max="3076" width="4.140625" style="28" customWidth="1"/>
    <col min="3077" max="3077" width="8" style="28" customWidth="1"/>
    <col min="3078" max="3078" width="10.7109375" style="28" customWidth="1"/>
    <col min="3079" max="3079" width="8.140625" style="28" customWidth="1"/>
    <col min="3080" max="3085" width="8.42578125" style="28" customWidth="1"/>
    <col min="3086" max="3086" width="9.42578125" style="28" customWidth="1"/>
    <col min="3087" max="3087" width="71.42578125" style="28" customWidth="1"/>
    <col min="3088" max="3089" width="8.85546875" style="28" customWidth="1"/>
    <col min="3090" max="3090" width="30.7109375" style="28" customWidth="1"/>
    <col min="3091" max="3091" width="12.7109375" style="28" customWidth="1"/>
    <col min="3092" max="3092" width="11.85546875" style="28" customWidth="1"/>
    <col min="3093" max="3093" width="11" style="28" bestFit="1" customWidth="1"/>
    <col min="3094" max="3094" width="12.7109375" style="28" bestFit="1" customWidth="1"/>
    <col min="3095" max="3096" width="5.7109375" style="28" customWidth="1"/>
    <col min="3097" max="3098" width="10.7109375" style="28" customWidth="1"/>
    <col min="3099" max="3099" width="6.140625" style="28" customWidth="1"/>
    <col min="3100" max="3100" width="8.140625" style="28" customWidth="1"/>
    <col min="3101" max="3103" width="4.28515625" style="28" customWidth="1"/>
    <col min="3104" max="3104" width="6.28515625" style="28" customWidth="1"/>
    <col min="3105" max="3331" width="11.42578125" style="28"/>
    <col min="3332" max="3332" width="4.140625" style="28" customWidth="1"/>
    <col min="3333" max="3333" width="8" style="28" customWidth="1"/>
    <col min="3334" max="3334" width="10.7109375" style="28" customWidth="1"/>
    <col min="3335" max="3335" width="8.140625" style="28" customWidth="1"/>
    <col min="3336" max="3341" width="8.42578125" style="28" customWidth="1"/>
    <col min="3342" max="3342" width="9.42578125" style="28" customWidth="1"/>
    <col min="3343" max="3343" width="71.42578125" style="28" customWidth="1"/>
    <col min="3344" max="3345" width="8.85546875" style="28" customWidth="1"/>
    <col min="3346" max="3346" width="30.7109375" style="28" customWidth="1"/>
    <col min="3347" max="3347" width="12.7109375" style="28" customWidth="1"/>
    <col min="3348" max="3348" width="11.85546875" style="28" customWidth="1"/>
    <col min="3349" max="3349" width="11" style="28" bestFit="1" customWidth="1"/>
    <col min="3350" max="3350" width="12.7109375" style="28" bestFit="1" customWidth="1"/>
    <col min="3351" max="3352" width="5.7109375" style="28" customWidth="1"/>
    <col min="3353" max="3354" width="10.7109375" style="28" customWidth="1"/>
    <col min="3355" max="3355" width="6.140625" style="28" customWidth="1"/>
    <col min="3356" max="3356" width="8.140625" style="28" customWidth="1"/>
    <col min="3357" max="3359" width="4.28515625" style="28" customWidth="1"/>
    <col min="3360" max="3360" width="6.28515625" style="28" customWidth="1"/>
    <col min="3361" max="3587" width="11.42578125" style="28"/>
    <col min="3588" max="3588" width="4.140625" style="28" customWidth="1"/>
    <col min="3589" max="3589" width="8" style="28" customWidth="1"/>
    <col min="3590" max="3590" width="10.7109375" style="28" customWidth="1"/>
    <col min="3591" max="3591" width="8.140625" style="28" customWidth="1"/>
    <col min="3592" max="3597" width="8.42578125" style="28" customWidth="1"/>
    <col min="3598" max="3598" width="9.42578125" style="28" customWidth="1"/>
    <col min="3599" max="3599" width="71.42578125" style="28" customWidth="1"/>
    <col min="3600" max="3601" width="8.85546875" style="28" customWidth="1"/>
    <col min="3602" max="3602" width="30.7109375" style="28" customWidth="1"/>
    <col min="3603" max="3603" width="12.7109375" style="28" customWidth="1"/>
    <col min="3604" max="3604" width="11.85546875" style="28" customWidth="1"/>
    <col min="3605" max="3605" width="11" style="28" bestFit="1" customWidth="1"/>
    <col min="3606" max="3606" width="12.7109375" style="28" bestFit="1" customWidth="1"/>
    <col min="3607" max="3608" width="5.7109375" style="28" customWidth="1"/>
    <col min="3609" max="3610" width="10.7109375" style="28" customWidth="1"/>
    <col min="3611" max="3611" width="6.140625" style="28" customWidth="1"/>
    <col min="3612" max="3612" width="8.140625" style="28" customWidth="1"/>
    <col min="3613" max="3615" width="4.28515625" style="28" customWidth="1"/>
    <col min="3616" max="3616" width="6.28515625" style="28" customWidth="1"/>
    <col min="3617" max="3843" width="11.42578125" style="28"/>
    <col min="3844" max="3844" width="4.140625" style="28" customWidth="1"/>
    <col min="3845" max="3845" width="8" style="28" customWidth="1"/>
    <col min="3846" max="3846" width="10.7109375" style="28" customWidth="1"/>
    <col min="3847" max="3847" width="8.140625" style="28" customWidth="1"/>
    <col min="3848" max="3853" width="8.42578125" style="28" customWidth="1"/>
    <col min="3854" max="3854" width="9.42578125" style="28" customWidth="1"/>
    <col min="3855" max="3855" width="71.42578125" style="28" customWidth="1"/>
    <col min="3856" max="3857" width="8.85546875" style="28" customWidth="1"/>
    <col min="3858" max="3858" width="30.7109375" style="28" customWidth="1"/>
    <col min="3859" max="3859" width="12.7109375" style="28" customWidth="1"/>
    <col min="3860" max="3860" width="11.85546875" style="28" customWidth="1"/>
    <col min="3861" max="3861" width="11" style="28" bestFit="1" customWidth="1"/>
    <col min="3862" max="3862" width="12.7109375" style="28" bestFit="1" customWidth="1"/>
    <col min="3863" max="3864" width="5.7109375" style="28" customWidth="1"/>
    <col min="3865" max="3866" width="10.7109375" style="28" customWidth="1"/>
    <col min="3867" max="3867" width="6.140625" style="28" customWidth="1"/>
    <col min="3868" max="3868" width="8.140625" style="28" customWidth="1"/>
    <col min="3869" max="3871" width="4.28515625" style="28" customWidth="1"/>
    <col min="3872" max="3872" width="6.28515625" style="28" customWidth="1"/>
    <col min="3873" max="4099" width="11.42578125" style="28"/>
    <col min="4100" max="4100" width="4.140625" style="28" customWidth="1"/>
    <col min="4101" max="4101" width="8" style="28" customWidth="1"/>
    <col min="4102" max="4102" width="10.7109375" style="28" customWidth="1"/>
    <col min="4103" max="4103" width="8.140625" style="28" customWidth="1"/>
    <col min="4104" max="4109" width="8.42578125" style="28" customWidth="1"/>
    <col min="4110" max="4110" width="9.42578125" style="28" customWidth="1"/>
    <col min="4111" max="4111" width="71.42578125" style="28" customWidth="1"/>
    <col min="4112" max="4113" width="8.85546875" style="28" customWidth="1"/>
    <col min="4114" max="4114" width="30.7109375" style="28" customWidth="1"/>
    <col min="4115" max="4115" width="12.7109375" style="28" customWidth="1"/>
    <col min="4116" max="4116" width="11.85546875" style="28" customWidth="1"/>
    <col min="4117" max="4117" width="11" style="28" bestFit="1" customWidth="1"/>
    <col min="4118" max="4118" width="12.7109375" style="28" bestFit="1" customWidth="1"/>
    <col min="4119" max="4120" width="5.7109375" style="28" customWidth="1"/>
    <col min="4121" max="4122" width="10.7109375" style="28" customWidth="1"/>
    <col min="4123" max="4123" width="6.140625" style="28" customWidth="1"/>
    <col min="4124" max="4124" width="8.140625" style="28" customWidth="1"/>
    <col min="4125" max="4127" width="4.28515625" style="28" customWidth="1"/>
    <col min="4128" max="4128" width="6.28515625" style="28" customWidth="1"/>
    <col min="4129" max="4355" width="11.42578125" style="28"/>
    <col min="4356" max="4356" width="4.140625" style="28" customWidth="1"/>
    <col min="4357" max="4357" width="8" style="28" customWidth="1"/>
    <col min="4358" max="4358" width="10.7109375" style="28" customWidth="1"/>
    <col min="4359" max="4359" width="8.140625" style="28" customWidth="1"/>
    <col min="4360" max="4365" width="8.42578125" style="28" customWidth="1"/>
    <col min="4366" max="4366" width="9.42578125" style="28" customWidth="1"/>
    <col min="4367" max="4367" width="71.42578125" style="28" customWidth="1"/>
    <col min="4368" max="4369" width="8.85546875" style="28" customWidth="1"/>
    <col min="4370" max="4370" width="30.7109375" style="28" customWidth="1"/>
    <col min="4371" max="4371" width="12.7109375" style="28" customWidth="1"/>
    <col min="4372" max="4372" width="11.85546875" style="28" customWidth="1"/>
    <col min="4373" max="4373" width="11" style="28" bestFit="1" customWidth="1"/>
    <col min="4374" max="4374" width="12.7109375" style="28" bestFit="1" customWidth="1"/>
    <col min="4375" max="4376" width="5.7109375" style="28" customWidth="1"/>
    <col min="4377" max="4378" width="10.7109375" style="28" customWidth="1"/>
    <col min="4379" max="4379" width="6.140625" style="28" customWidth="1"/>
    <col min="4380" max="4380" width="8.140625" style="28" customWidth="1"/>
    <col min="4381" max="4383" width="4.28515625" style="28" customWidth="1"/>
    <col min="4384" max="4384" width="6.28515625" style="28" customWidth="1"/>
    <col min="4385" max="4611" width="11.42578125" style="28"/>
    <col min="4612" max="4612" width="4.140625" style="28" customWidth="1"/>
    <col min="4613" max="4613" width="8" style="28" customWidth="1"/>
    <col min="4614" max="4614" width="10.7109375" style="28" customWidth="1"/>
    <col min="4615" max="4615" width="8.140625" style="28" customWidth="1"/>
    <col min="4616" max="4621" width="8.42578125" style="28" customWidth="1"/>
    <col min="4622" max="4622" width="9.42578125" style="28" customWidth="1"/>
    <col min="4623" max="4623" width="71.42578125" style="28" customWidth="1"/>
    <col min="4624" max="4625" width="8.85546875" style="28" customWidth="1"/>
    <col min="4626" max="4626" width="30.7109375" style="28" customWidth="1"/>
    <col min="4627" max="4627" width="12.7109375" style="28" customWidth="1"/>
    <col min="4628" max="4628" width="11.85546875" style="28" customWidth="1"/>
    <col min="4629" max="4629" width="11" style="28" bestFit="1" customWidth="1"/>
    <col min="4630" max="4630" width="12.7109375" style="28" bestFit="1" customWidth="1"/>
    <col min="4631" max="4632" width="5.7109375" style="28" customWidth="1"/>
    <col min="4633" max="4634" width="10.7109375" style="28" customWidth="1"/>
    <col min="4635" max="4635" width="6.140625" style="28" customWidth="1"/>
    <col min="4636" max="4636" width="8.140625" style="28" customWidth="1"/>
    <col min="4637" max="4639" width="4.28515625" style="28" customWidth="1"/>
    <col min="4640" max="4640" width="6.28515625" style="28" customWidth="1"/>
    <col min="4641" max="4867" width="11.42578125" style="28"/>
    <col min="4868" max="4868" width="4.140625" style="28" customWidth="1"/>
    <col min="4869" max="4869" width="8" style="28" customWidth="1"/>
    <col min="4870" max="4870" width="10.7109375" style="28" customWidth="1"/>
    <col min="4871" max="4871" width="8.140625" style="28" customWidth="1"/>
    <col min="4872" max="4877" width="8.42578125" style="28" customWidth="1"/>
    <col min="4878" max="4878" width="9.42578125" style="28" customWidth="1"/>
    <col min="4879" max="4879" width="71.42578125" style="28" customWidth="1"/>
    <col min="4880" max="4881" width="8.85546875" style="28" customWidth="1"/>
    <col min="4882" max="4882" width="30.7109375" style="28" customWidth="1"/>
    <col min="4883" max="4883" width="12.7109375" style="28" customWidth="1"/>
    <col min="4884" max="4884" width="11.85546875" style="28" customWidth="1"/>
    <col min="4885" max="4885" width="11" style="28" bestFit="1" customWidth="1"/>
    <col min="4886" max="4886" width="12.7109375" style="28" bestFit="1" customWidth="1"/>
    <col min="4887" max="4888" width="5.7109375" style="28" customWidth="1"/>
    <col min="4889" max="4890" width="10.7109375" style="28" customWidth="1"/>
    <col min="4891" max="4891" width="6.140625" style="28" customWidth="1"/>
    <col min="4892" max="4892" width="8.140625" style="28" customWidth="1"/>
    <col min="4893" max="4895" width="4.28515625" style="28" customWidth="1"/>
    <col min="4896" max="4896" width="6.28515625" style="28" customWidth="1"/>
    <col min="4897" max="5123" width="11.42578125" style="28"/>
    <col min="5124" max="5124" width="4.140625" style="28" customWidth="1"/>
    <col min="5125" max="5125" width="8" style="28" customWidth="1"/>
    <col min="5126" max="5126" width="10.7109375" style="28" customWidth="1"/>
    <col min="5127" max="5127" width="8.140625" style="28" customWidth="1"/>
    <col min="5128" max="5133" width="8.42578125" style="28" customWidth="1"/>
    <col min="5134" max="5134" width="9.42578125" style="28" customWidth="1"/>
    <col min="5135" max="5135" width="71.42578125" style="28" customWidth="1"/>
    <col min="5136" max="5137" width="8.85546875" style="28" customWidth="1"/>
    <col min="5138" max="5138" width="30.7109375" style="28" customWidth="1"/>
    <col min="5139" max="5139" width="12.7109375" style="28" customWidth="1"/>
    <col min="5140" max="5140" width="11.85546875" style="28" customWidth="1"/>
    <col min="5141" max="5141" width="11" style="28" bestFit="1" customWidth="1"/>
    <col min="5142" max="5142" width="12.7109375" style="28" bestFit="1" customWidth="1"/>
    <col min="5143" max="5144" width="5.7109375" style="28" customWidth="1"/>
    <col min="5145" max="5146" width="10.7109375" style="28" customWidth="1"/>
    <col min="5147" max="5147" width="6.140625" style="28" customWidth="1"/>
    <col min="5148" max="5148" width="8.140625" style="28" customWidth="1"/>
    <col min="5149" max="5151" width="4.28515625" style="28" customWidth="1"/>
    <col min="5152" max="5152" width="6.28515625" style="28" customWidth="1"/>
    <col min="5153" max="5379" width="11.42578125" style="28"/>
    <col min="5380" max="5380" width="4.140625" style="28" customWidth="1"/>
    <col min="5381" max="5381" width="8" style="28" customWidth="1"/>
    <col min="5382" max="5382" width="10.7109375" style="28" customWidth="1"/>
    <col min="5383" max="5383" width="8.140625" style="28" customWidth="1"/>
    <col min="5384" max="5389" width="8.42578125" style="28" customWidth="1"/>
    <col min="5390" max="5390" width="9.42578125" style="28" customWidth="1"/>
    <col min="5391" max="5391" width="71.42578125" style="28" customWidth="1"/>
    <col min="5392" max="5393" width="8.85546875" style="28" customWidth="1"/>
    <col min="5394" max="5394" width="30.7109375" style="28" customWidth="1"/>
    <col min="5395" max="5395" width="12.7109375" style="28" customWidth="1"/>
    <col min="5396" max="5396" width="11.85546875" style="28" customWidth="1"/>
    <col min="5397" max="5397" width="11" style="28" bestFit="1" customWidth="1"/>
    <col min="5398" max="5398" width="12.7109375" style="28" bestFit="1" customWidth="1"/>
    <col min="5399" max="5400" width="5.7109375" style="28" customWidth="1"/>
    <col min="5401" max="5402" width="10.7109375" style="28" customWidth="1"/>
    <col min="5403" max="5403" width="6.140625" style="28" customWidth="1"/>
    <col min="5404" max="5404" width="8.140625" style="28" customWidth="1"/>
    <col min="5405" max="5407" width="4.28515625" style="28" customWidth="1"/>
    <col min="5408" max="5408" width="6.28515625" style="28" customWidth="1"/>
    <col min="5409" max="5635" width="11.42578125" style="28"/>
    <col min="5636" max="5636" width="4.140625" style="28" customWidth="1"/>
    <col min="5637" max="5637" width="8" style="28" customWidth="1"/>
    <col min="5638" max="5638" width="10.7109375" style="28" customWidth="1"/>
    <col min="5639" max="5639" width="8.140625" style="28" customWidth="1"/>
    <col min="5640" max="5645" width="8.42578125" style="28" customWidth="1"/>
    <col min="5646" max="5646" width="9.42578125" style="28" customWidth="1"/>
    <col min="5647" max="5647" width="71.42578125" style="28" customWidth="1"/>
    <col min="5648" max="5649" width="8.85546875" style="28" customWidth="1"/>
    <col min="5650" max="5650" width="30.7109375" style="28" customWidth="1"/>
    <col min="5651" max="5651" width="12.7109375" style="28" customWidth="1"/>
    <col min="5652" max="5652" width="11.85546875" style="28" customWidth="1"/>
    <col min="5653" max="5653" width="11" style="28" bestFit="1" customWidth="1"/>
    <col min="5654" max="5654" width="12.7109375" style="28" bestFit="1" customWidth="1"/>
    <col min="5655" max="5656" width="5.7109375" style="28" customWidth="1"/>
    <col min="5657" max="5658" width="10.7109375" style="28" customWidth="1"/>
    <col min="5659" max="5659" width="6.140625" style="28" customWidth="1"/>
    <col min="5660" max="5660" width="8.140625" style="28" customWidth="1"/>
    <col min="5661" max="5663" width="4.28515625" style="28" customWidth="1"/>
    <col min="5664" max="5664" width="6.28515625" style="28" customWidth="1"/>
    <col min="5665" max="5891" width="11.42578125" style="28"/>
    <col min="5892" max="5892" width="4.140625" style="28" customWidth="1"/>
    <col min="5893" max="5893" width="8" style="28" customWidth="1"/>
    <col min="5894" max="5894" width="10.7109375" style="28" customWidth="1"/>
    <col min="5895" max="5895" width="8.140625" style="28" customWidth="1"/>
    <col min="5896" max="5901" width="8.42578125" style="28" customWidth="1"/>
    <col min="5902" max="5902" width="9.42578125" style="28" customWidth="1"/>
    <col min="5903" max="5903" width="71.42578125" style="28" customWidth="1"/>
    <col min="5904" max="5905" width="8.85546875" style="28" customWidth="1"/>
    <col min="5906" max="5906" width="30.7109375" style="28" customWidth="1"/>
    <col min="5907" max="5907" width="12.7109375" style="28" customWidth="1"/>
    <col min="5908" max="5908" width="11.85546875" style="28" customWidth="1"/>
    <col min="5909" max="5909" width="11" style="28" bestFit="1" customWidth="1"/>
    <col min="5910" max="5910" width="12.7109375" style="28" bestFit="1" customWidth="1"/>
    <col min="5911" max="5912" width="5.7109375" style="28" customWidth="1"/>
    <col min="5913" max="5914" width="10.7109375" style="28" customWidth="1"/>
    <col min="5915" max="5915" width="6.140625" style="28" customWidth="1"/>
    <col min="5916" max="5916" width="8.140625" style="28" customWidth="1"/>
    <col min="5917" max="5919" width="4.28515625" style="28" customWidth="1"/>
    <col min="5920" max="5920" width="6.28515625" style="28" customWidth="1"/>
    <col min="5921" max="6147" width="11.42578125" style="28"/>
    <col min="6148" max="6148" width="4.140625" style="28" customWidth="1"/>
    <col min="6149" max="6149" width="8" style="28" customWidth="1"/>
    <col min="6150" max="6150" width="10.7109375" style="28" customWidth="1"/>
    <col min="6151" max="6151" width="8.140625" style="28" customWidth="1"/>
    <col min="6152" max="6157" width="8.42578125" style="28" customWidth="1"/>
    <col min="6158" max="6158" width="9.42578125" style="28" customWidth="1"/>
    <col min="6159" max="6159" width="71.42578125" style="28" customWidth="1"/>
    <col min="6160" max="6161" width="8.85546875" style="28" customWidth="1"/>
    <col min="6162" max="6162" width="30.7109375" style="28" customWidth="1"/>
    <col min="6163" max="6163" width="12.7109375" style="28" customWidth="1"/>
    <col min="6164" max="6164" width="11.85546875" style="28" customWidth="1"/>
    <col min="6165" max="6165" width="11" style="28" bestFit="1" customWidth="1"/>
    <col min="6166" max="6166" width="12.7109375" style="28" bestFit="1" customWidth="1"/>
    <col min="6167" max="6168" width="5.7109375" style="28" customWidth="1"/>
    <col min="6169" max="6170" width="10.7109375" style="28" customWidth="1"/>
    <col min="6171" max="6171" width="6.140625" style="28" customWidth="1"/>
    <col min="6172" max="6172" width="8.140625" style="28" customWidth="1"/>
    <col min="6173" max="6175" width="4.28515625" style="28" customWidth="1"/>
    <col min="6176" max="6176" width="6.28515625" style="28" customWidth="1"/>
    <col min="6177" max="6403" width="11.42578125" style="28"/>
    <col min="6404" max="6404" width="4.140625" style="28" customWidth="1"/>
    <col min="6405" max="6405" width="8" style="28" customWidth="1"/>
    <col min="6406" max="6406" width="10.7109375" style="28" customWidth="1"/>
    <col min="6407" max="6407" width="8.140625" style="28" customWidth="1"/>
    <col min="6408" max="6413" width="8.42578125" style="28" customWidth="1"/>
    <col min="6414" max="6414" width="9.42578125" style="28" customWidth="1"/>
    <col min="6415" max="6415" width="71.42578125" style="28" customWidth="1"/>
    <col min="6416" max="6417" width="8.85546875" style="28" customWidth="1"/>
    <col min="6418" max="6418" width="30.7109375" style="28" customWidth="1"/>
    <col min="6419" max="6419" width="12.7109375" style="28" customWidth="1"/>
    <col min="6420" max="6420" width="11.85546875" style="28" customWidth="1"/>
    <col min="6421" max="6421" width="11" style="28" bestFit="1" customWidth="1"/>
    <col min="6422" max="6422" width="12.7109375" style="28" bestFit="1" customWidth="1"/>
    <col min="6423" max="6424" width="5.7109375" style="28" customWidth="1"/>
    <col min="6425" max="6426" width="10.7109375" style="28" customWidth="1"/>
    <col min="6427" max="6427" width="6.140625" style="28" customWidth="1"/>
    <col min="6428" max="6428" width="8.140625" style="28" customWidth="1"/>
    <col min="6429" max="6431" width="4.28515625" style="28" customWidth="1"/>
    <col min="6432" max="6432" width="6.28515625" style="28" customWidth="1"/>
    <col min="6433" max="6659" width="11.42578125" style="28"/>
    <col min="6660" max="6660" width="4.140625" style="28" customWidth="1"/>
    <col min="6661" max="6661" width="8" style="28" customWidth="1"/>
    <col min="6662" max="6662" width="10.7109375" style="28" customWidth="1"/>
    <col min="6663" max="6663" width="8.140625" style="28" customWidth="1"/>
    <col min="6664" max="6669" width="8.42578125" style="28" customWidth="1"/>
    <col min="6670" max="6670" width="9.42578125" style="28" customWidth="1"/>
    <col min="6671" max="6671" width="71.42578125" style="28" customWidth="1"/>
    <col min="6672" max="6673" width="8.85546875" style="28" customWidth="1"/>
    <col min="6674" max="6674" width="30.7109375" style="28" customWidth="1"/>
    <col min="6675" max="6675" width="12.7109375" style="28" customWidth="1"/>
    <col min="6676" max="6676" width="11.85546875" style="28" customWidth="1"/>
    <col min="6677" max="6677" width="11" style="28" bestFit="1" customWidth="1"/>
    <col min="6678" max="6678" width="12.7109375" style="28" bestFit="1" customWidth="1"/>
    <col min="6679" max="6680" width="5.7109375" style="28" customWidth="1"/>
    <col min="6681" max="6682" width="10.7109375" style="28" customWidth="1"/>
    <col min="6683" max="6683" width="6.140625" style="28" customWidth="1"/>
    <col min="6684" max="6684" width="8.140625" style="28" customWidth="1"/>
    <col min="6685" max="6687" width="4.28515625" style="28" customWidth="1"/>
    <col min="6688" max="6688" width="6.28515625" style="28" customWidth="1"/>
    <col min="6689" max="6915" width="11.42578125" style="28"/>
    <col min="6916" max="6916" width="4.140625" style="28" customWidth="1"/>
    <col min="6917" max="6917" width="8" style="28" customWidth="1"/>
    <col min="6918" max="6918" width="10.7109375" style="28" customWidth="1"/>
    <col min="6919" max="6919" width="8.140625" style="28" customWidth="1"/>
    <col min="6920" max="6925" width="8.42578125" style="28" customWidth="1"/>
    <col min="6926" max="6926" width="9.42578125" style="28" customWidth="1"/>
    <col min="6927" max="6927" width="71.42578125" style="28" customWidth="1"/>
    <col min="6928" max="6929" width="8.85546875" style="28" customWidth="1"/>
    <col min="6930" max="6930" width="30.7109375" style="28" customWidth="1"/>
    <col min="6931" max="6931" width="12.7109375" style="28" customWidth="1"/>
    <col min="6932" max="6932" width="11.85546875" style="28" customWidth="1"/>
    <col min="6933" max="6933" width="11" style="28" bestFit="1" customWidth="1"/>
    <col min="6934" max="6934" width="12.7109375" style="28" bestFit="1" customWidth="1"/>
    <col min="6935" max="6936" width="5.7109375" style="28" customWidth="1"/>
    <col min="6937" max="6938" width="10.7109375" style="28" customWidth="1"/>
    <col min="6939" max="6939" width="6.140625" style="28" customWidth="1"/>
    <col min="6940" max="6940" width="8.140625" style="28" customWidth="1"/>
    <col min="6941" max="6943" width="4.28515625" style="28" customWidth="1"/>
    <col min="6944" max="6944" width="6.28515625" style="28" customWidth="1"/>
    <col min="6945" max="7171" width="11.42578125" style="28"/>
    <col min="7172" max="7172" width="4.140625" style="28" customWidth="1"/>
    <col min="7173" max="7173" width="8" style="28" customWidth="1"/>
    <col min="7174" max="7174" width="10.7109375" style="28" customWidth="1"/>
    <col min="7175" max="7175" width="8.140625" style="28" customWidth="1"/>
    <col min="7176" max="7181" width="8.42578125" style="28" customWidth="1"/>
    <col min="7182" max="7182" width="9.42578125" style="28" customWidth="1"/>
    <col min="7183" max="7183" width="71.42578125" style="28" customWidth="1"/>
    <col min="7184" max="7185" width="8.85546875" style="28" customWidth="1"/>
    <col min="7186" max="7186" width="30.7109375" style="28" customWidth="1"/>
    <col min="7187" max="7187" width="12.7109375" style="28" customWidth="1"/>
    <col min="7188" max="7188" width="11.85546875" style="28" customWidth="1"/>
    <col min="7189" max="7189" width="11" style="28" bestFit="1" customWidth="1"/>
    <col min="7190" max="7190" width="12.7109375" style="28" bestFit="1" customWidth="1"/>
    <col min="7191" max="7192" width="5.7109375" style="28" customWidth="1"/>
    <col min="7193" max="7194" width="10.7109375" style="28" customWidth="1"/>
    <col min="7195" max="7195" width="6.140625" style="28" customWidth="1"/>
    <col min="7196" max="7196" width="8.140625" style="28" customWidth="1"/>
    <col min="7197" max="7199" width="4.28515625" style="28" customWidth="1"/>
    <col min="7200" max="7200" width="6.28515625" style="28" customWidth="1"/>
    <col min="7201" max="7427" width="11.42578125" style="28"/>
    <col min="7428" max="7428" width="4.140625" style="28" customWidth="1"/>
    <col min="7429" max="7429" width="8" style="28" customWidth="1"/>
    <col min="7430" max="7430" width="10.7109375" style="28" customWidth="1"/>
    <col min="7431" max="7431" width="8.140625" style="28" customWidth="1"/>
    <col min="7432" max="7437" width="8.42578125" style="28" customWidth="1"/>
    <col min="7438" max="7438" width="9.42578125" style="28" customWidth="1"/>
    <col min="7439" max="7439" width="71.42578125" style="28" customWidth="1"/>
    <col min="7440" max="7441" width="8.85546875" style="28" customWidth="1"/>
    <col min="7442" max="7442" width="30.7109375" style="28" customWidth="1"/>
    <col min="7443" max="7443" width="12.7109375" style="28" customWidth="1"/>
    <col min="7444" max="7444" width="11.85546875" style="28" customWidth="1"/>
    <col min="7445" max="7445" width="11" style="28" bestFit="1" customWidth="1"/>
    <col min="7446" max="7446" width="12.7109375" style="28" bestFit="1" customWidth="1"/>
    <col min="7447" max="7448" width="5.7109375" style="28" customWidth="1"/>
    <col min="7449" max="7450" width="10.7109375" style="28" customWidth="1"/>
    <col min="7451" max="7451" width="6.140625" style="28" customWidth="1"/>
    <col min="7452" max="7452" width="8.140625" style="28" customWidth="1"/>
    <col min="7453" max="7455" width="4.28515625" style="28" customWidth="1"/>
    <col min="7456" max="7456" width="6.28515625" style="28" customWidth="1"/>
    <col min="7457" max="7683" width="11.42578125" style="28"/>
    <col min="7684" max="7684" width="4.140625" style="28" customWidth="1"/>
    <col min="7685" max="7685" width="8" style="28" customWidth="1"/>
    <col min="7686" max="7686" width="10.7109375" style="28" customWidth="1"/>
    <col min="7687" max="7687" width="8.140625" style="28" customWidth="1"/>
    <col min="7688" max="7693" width="8.42578125" style="28" customWidth="1"/>
    <col min="7694" max="7694" width="9.42578125" style="28" customWidth="1"/>
    <col min="7695" max="7695" width="71.42578125" style="28" customWidth="1"/>
    <col min="7696" max="7697" width="8.85546875" style="28" customWidth="1"/>
    <col min="7698" max="7698" width="30.7109375" style="28" customWidth="1"/>
    <col min="7699" max="7699" width="12.7109375" style="28" customWidth="1"/>
    <col min="7700" max="7700" width="11.85546875" style="28" customWidth="1"/>
    <col min="7701" max="7701" width="11" style="28" bestFit="1" customWidth="1"/>
    <col min="7702" max="7702" width="12.7109375" style="28" bestFit="1" customWidth="1"/>
    <col min="7703" max="7704" width="5.7109375" style="28" customWidth="1"/>
    <col min="7705" max="7706" width="10.7109375" style="28" customWidth="1"/>
    <col min="7707" max="7707" width="6.140625" style="28" customWidth="1"/>
    <col min="7708" max="7708" width="8.140625" style="28" customWidth="1"/>
    <col min="7709" max="7711" width="4.28515625" style="28" customWidth="1"/>
    <col min="7712" max="7712" width="6.28515625" style="28" customWidth="1"/>
    <col min="7713" max="7939" width="11.42578125" style="28"/>
    <col min="7940" max="7940" width="4.140625" style="28" customWidth="1"/>
    <col min="7941" max="7941" width="8" style="28" customWidth="1"/>
    <col min="7942" max="7942" width="10.7109375" style="28" customWidth="1"/>
    <col min="7943" max="7943" width="8.140625" style="28" customWidth="1"/>
    <col min="7944" max="7949" width="8.42578125" style="28" customWidth="1"/>
    <col min="7950" max="7950" width="9.42578125" style="28" customWidth="1"/>
    <col min="7951" max="7951" width="71.42578125" style="28" customWidth="1"/>
    <col min="7952" max="7953" width="8.85546875" style="28" customWidth="1"/>
    <col min="7954" max="7954" width="30.7109375" style="28" customWidth="1"/>
    <col min="7955" max="7955" width="12.7109375" style="28" customWidth="1"/>
    <col min="7956" max="7956" width="11.85546875" style="28" customWidth="1"/>
    <col min="7957" max="7957" width="11" style="28" bestFit="1" customWidth="1"/>
    <col min="7958" max="7958" width="12.7109375" style="28" bestFit="1" customWidth="1"/>
    <col min="7959" max="7960" width="5.7109375" style="28" customWidth="1"/>
    <col min="7961" max="7962" width="10.7109375" style="28" customWidth="1"/>
    <col min="7963" max="7963" width="6.140625" style="28" customWidth="1"/>
    <col min="7964" max="7964" width="8.140625" style="28" customWidth="1"/>
    <col min="7965" max="7967" width="4.28515625" style="28" customWidth="1"/>
    <col min="7968" max="7968" width="6.28515625" style="28" customWidth="1"/>
    <col min="7969" max="8195" width="11.42578125" style="28"/>
    <col min="8196" max="8196" width="4.140625" style="28" customWidth="1"/>
    <col min="8197" max="8197" width="8" style="28" customWidth="1"/>
    <col min="8198" max="8198" width="10.7109375" style="28" customWidth="1"/>
    <col min="8199" max="8199" width="8.140625" style="28" customWidth="1"/>
    <col min="8200" max="8205" width="8.42578125" style="28" customWidth="1"/>
    <col min="8206" max="8206" width="9.42578125" style="28" customWidth="1"/>
    <col min="8207" max="8207" width="71.42578125" style="28" customWidth="1"/>
    <col min="8208" max="8209" width="8.85546875" style="28" customWidth="1"/>
    <col min="8210" max="8210" width="30.7109375" style="28" customWidth="1"/>
    <col min="8211" max="8211" width="12.7109375" style="28" customWidth="1"/>
    <col min="8212" max="8212" width="11.85546875" style="28" customWidth="1"/>
    <col min="8213" max="8213" width="11" style="28" bestFit="1" customWidth="1"/>
    <col min="8214" max="8214" width="12.7109375" style="28" bestFit="1" customWidth="1"/>
    <col min="8215" max="8216" width="5.7109375" style="28" customWidth="1"/>
    <col min="8217" max="8218" width="10.7109375" style="28" customWidth="1"/>
    <col min="8219" max="8219" width="6.140625" style="28" customWidth="1"/>
    <col min="8220" max="8220" width="8.140625" style="28" customWidth="1"/>
    <col min="8221" max="8223" width="4.28515625" style="28" customWidth="1"/>
    <col min="8224" max="8224" width="6.28515625" style="28" customWidth="1"/>
    <col min="8225" max="8451" width="11.42578125" style="28"/>
    <col min="8452" max="8452" width="4.140625" style="28" customWidth="1"/>
    <col min="8453" max="8453" width="8" style="28" customWidth="1"/>
    <col min="8454" max="8454" width="10.7109375" style="28" customWidth="1"/>
    <col min="8455" max="8455" width="8.140625" style="28" customWidth="1"/>
    <col min="8456" max="8461" width="8.42578125" style="28" customWidth="1"/>
    <col min="8462" max="8462" width="9.42578125" style="28" customWidth="1"/>
    <col min="8463" max="8463" width="71.42578125" style="28" customWidth="1"/>
    <col min="8464" max="8465" width="8.85546875" style="28" customWidth="1"/>
    <col min="8466" max="8466" width="30.7109375" style="28" customWidth="1"/>
    <col min="8467" max="8467" width="12.7109375" style="28" customWidth="1"/>
    <col min="8468" max="8468" width="11.85546875" style="28" customWidth="1"/>
    <col min="8469" max="8469" width="11" style="28" bestFit="1" customWidth="1"/>
    <col min="8470" max="8470" width="12.7109375" style="28" bestFit="1" customWidth="1"/>
    <col min="8471" max="8472" width="5.7109375" style="28" customWidth="1"/>
    <col min="8473" max="8474" width="10.7109375" style="28" customWidth="1"/>
    <col min="8475" max="8475" width="6.140625" style="28" customWidth="1"/>
    <col min="8476" max="8476" width="8.140625" style="28" customWidth="1"/>
    <col min="8477" max="8479" width="4.28515625" style="28" customWidth="1"/>
    <col min="8480" max="8480" width="6.28515625" style="28" customWidth="1"/>
    <col min="8481" max="8707" width="11.42578125" style="28"/>
    <col min="8708" max="8708" width="4.140625" style="28" customWidth="1"/>
    <col min="8709" max="8709" width="8" style="28" customWidth="1"/>
    <col min="8710" max="8710" width="10.7109375" style="28" customWidth="1"/>
    <col min="8711" max="8711" width="8.140625" style="28" customWidth="1"/>
    <col min="8712" max="8717" width="8.42578125" style="28" customWidth="1"/>
    <col min="8718" max="8718" width="9.42578125" style="28" customWidth="1"/>
    <col min="8719" max="8719" width="71.42578125" style="28" customWidth="1"/>
    <col min="8720" max="8721" width="8.85546875" style="28" customWidth="1"/>
    <col min="8722" max="8722" width="30.7109375" style="28" customWidth="1"/>
    <col min="8723" max="8723" width="12.7109375" style="28" customWidth="1"/>
    <col min="8724" max="8724" width="11.85546875" style="28" customWidth="1"/>
    <col min="8725" max="8725" width="11" style="28" bestFit="1" customWidth="1"/>
    <col min="8726" max="8726" width="12.7109375" style="28" bestFit="1" customWidth="1"/>
    <col min="8727" max="8728" width="5.7109375" style="28" customWidth="1"/>
    <col min="8729" max="8730" width="10.7109375" style="28" customWidth="1"/>
    <col min="8731" max="8731" width="6.140625" style="28" customWidth="1"/>
    <col min="8732" max="8732" width="8.140625" style="28" customWidth="1"/>
    <col min="8733" max="8735" width="4.28515625" style="28" customWidth="1"/>
    <col min="8736" max="8736" width="6.28515625" style="28" customWidth="1"/>
    <col min="8737" max="8963" width="11.42578125" style="28"/>
    <col min="8964" max="8964" width="4.140625" style="28" customWidth="1"/>
    <col min="8965" max="8965" width="8" style="28" customWidth="1"/>
    <col min="8966" max="8966" width="10.7109375" style="28" customWidth="1"/>
    <col min="8967" max="8967" width="8.140625" style="28" customWidth="1"/>
    <col min="8968" max="8973" width="8.42578125" style="28" customWidth="1"/>
    <col min="8974" max="8974" width="9.42578125" style="28" customWidth="1"/>
    <col min="8975" max="8975" width="71.42578125" style="28" customWidth="1"/>
    <col min="8976" max="8977" width="8.85546875" style="28" customWidth="1"/>
    <col min="8978" max="8978" width="30.7109375" style="28" customWidth="1"/>
    <col min="8979" max="8979" width="12.7109375" style="28" customWidth="1"/>
    <col min="8980" max="8980" width="11.85546875" style="28" customWidth="1"/>
    <col min="8981" max="8981" width="11" style="28" bestFit="1" customWidth="1"/>
    <col min="8982" max="8982" width="12.7109375" style="28" bestFit="1" customWidth="1"/>
    <col min="8983" max="8984" width="5.7109375" style="28" customWidth="1"/>
    <col min="8985" max="8986" width="10.7109375" style="28" customWidth="1"/>
    <col min="8987" max="8987" width="6.140625" style="28" customWidth="1"/>
    <col min="8988" max="8988" width="8.140625" style="28" customWidth="1"/>
    <col min="8989" max="8991" width="4.28515625" style="28" customWidth="1"/>
    <col min="8992" max="8992" width="6.28515625" style="28" customWidth="1"/>
    <col min="8993" max="9219" width="11.42578125" style="28"/>
    <col min="9220" max="9220" width="4.140625" style="28" customWidth="1"/>
    <col min="9221" max="9221" width="8" style="28" customWidth="1"/>
    <col min="9222" max="9222" width="10.7109375" style="28" customWidth="1"/>
    <col min="9223" max="9223" width="8.140625" style="28" customWidth="1"/>
    <col min="9224" max="9229" width="8.42578125" style="28" customWidth="1"/>
    <col min="9230" max="9230" width="9.42578125" style="28" customWidth="1"/>
    <col min="9231" max="9231" width="71.42578125" style="28" customWidth="1"/>
    <col min="9232" max="9233" width="8.85546875" style="28" customWidth="1"/>
    <col min="9234" max="9234" width="30.7109375" style="28" customWidth="1"/>
    <col min="9235" max="9235" width="12.7109375" style="28" customWidth="1"/>
    <col min="9236" max="9236" width="11.85546875" style="28" customWidth="1"/>
    <col min="9237" max="9237" width="11" style="28" bestFit="1" customWidth="1"/>
    <col min="9238" max="9238" width="12.7109375" style="28" bestFit="1" customWidth="1"/>
    <col min="9239" max="9240" width="5.7109375" style="28" customWidth="1"/>
    <col min="9241" max="9242" width="10.7109375" style="28" customWidth="1"/>
    <col min="9243" max="9243" width="6.140625" style="28" customWidth="1"/>
    <col min="9244" max="9244" width="8.140625" style="28" customWidth="1"/>
    <col min="9245" max="9247" width="4.28515625" style="28" customWidth="1"/>
    <col min="9248" max="9248" width="6.28515625" style="28" customWidth="1"/>
    <col min="9249" max="9475" width="11.42578125" style="28"/>
    <col min="9476" max="9476" width="4.140625" style="28" customWidth="1"/>
    <col min="9477" max="9477" width="8" style="28" customWidth="1"/>
    <col min="9478" max="9478" width="10.7109375" style="28" customWidth="1"/>
    <col min="9479" max="9479" width="8.140625" style="28" customWidth="1"/>
    <col min="9480" max="9485" width="8.42578125" style="28" customWidth="1"/>
    <col min="9486" max="9486" width="9.42578125" style="28" customWidth="1"/>
    <col min="9487" max="9487" width="71.42578125" style="28" customWidth="1"/>
    <col min="9488" max="9489" width="8.85546875" style="28" customWidth="1"/>
    <col min="9490" max="9490" width="30.7109375" style="28" customWidth="1"/>
    <col min="9491" max="9491" width="12.7109375" style="28" customWidth="1"/>
    <col min="9492" max="9492" width="11.85546875" style="28" customWidth="1"/>
    <col min="9493" max="9493" width="11" style="28" bestFit="1" customWidth="1"/>
    <col min="9494" max="9494" width="12.7109375" style="28" bestFit="1" customWidth="1"/>
    <col min="9495" max="9496" width="5.7109375" style="28" customWidth="1"/>
    <col min="9497" max="9498" width="10.7109375" style="28" customWidth="1"/>
    <col min="9499" max="9499" width="6.140625" style="28" customWidth="1"/>
    <col min="9500" max="9500" width="8.140625" style="28" customWidth="1"/>
    <col min="9501" max="9503" width="4.28515625" style="28" customWidth="1"/>
    <col min="9504" max="9504" width="6.28515625" style="28" customWidth="1"/>
    <col min="9505" max="9731" width="11.42578125" style="28"/>
    <col min="9732" max="9732" width="4.140625" style="28" customWidth="1"/>
    <col min="9733" max="9733" width="8" style="28" customWidth="1"/>
    <col min="9734" max="9734" width="10.7109375" style="28" customWidth="1"/>
    <col min="9735" max="9735" width="8.140625" style="28" customWidth="1"/>
    <col min="9736" max="9741" width="8.42578125" style="28" customWidth="1"/>
    <col min="9742" max="9742" width="9.42578125" style="28" customWidth="1"/>
    <col min="9743" max="9743" width="71.42578125" style="28" customWidth="1"/>
    <col min="9744" max="9745" width="8.85546875" style="28" customWidth="1"/>
    <col min="9746" max="9746" width="30.7109375" style="28" customWidth="1"/>
    <col min="9747" max="9747" width="12.7109375" style="28" customWidth="1"/>
    <col min="9748" max="9748" width="11.85546875" style="28" customWidth="1"/>
    <col min="9749" max="9749" width="11" style="28" bestFit="1" customWidth="1"/>
    <col min="9750" max="9750" width="12.7109375" style="28" bestFit="1" customWidth="1"/>
    <col min="9751" max="9752" width="5.7109375" style="28" customWidth="1"/>
    <col min="9753" max="9754" width="10.7109375" style="28" customWidth="1"/>
    <col min="9755" max="9755" width="6.140625" style="28" customWidth="1"/>
    <col min="9756" max="9756" width="8.140625" style="28" customWidth="1"/>
    <col min="9757" max="9759" width="4.28515625" style="28" customWidth="1"/>
    <col min="9760" max="9760" width="6.28515625" style="28" customWidth="1"/>
    <col min="9761" max="9987" width="11.42578125" style="28"/>
    <col min="9988" max="9988" width="4.140625" style="28" customWidth="1"/>
    <col min="9989" max="9989" width="8" style="28" customWidth="1"/>
    <col min="9990" max="9990" width="10.7109375" style="28" customWidth="1"/>
    <col min="9991" max="9991" width="8.140625" style="28" customWidth="1"/>
    <col min="9992" max="9997" width="8.42578125" style="28" customWidth="1"/>
    <col min="9998" max="9998" width="9.42578125" style="28" customWidth="1"/>
    <col min="9999" max="9999" width="71.42578125" style="28" customWidth="1"/>
    <col min="10000" max="10001" width="8.85546875" style="28" customWidth="1"/>
    <col min="10002" max="10002" width="30.7109375" style="28" customWidth="1"/>
    <col min="10003" max="10003" width="12.7109375" style="28" customWidth="1"/>
    <col min="10004" max="10004" width="11.85546875" style="28" customWidth="1"/>
    <col min="10005" max="10005" width="11" style="28" bestFit="1" customWidth="1"/>
    <col min="10006" max="10006" width="12.7109375" style="28" bestFit="1" customWidth="1"/>
    <col min="10007" max="10008" width="5.7109375" style="28" customWidth="1"/>
    <col min="10009" max="10010" width="10.7109375" style="28" customWidth="1"/>
    <col min="10011" max="10011" width="6.140625" style="28" customWidth="1"/>
    <col min="10012" max="10012" width="8.140625" style="28" customWidth="1"/>
    <col min="10013" max="10015" width="4.28515625" style="28" customWidth="1"/>
    <col min="10016" max="10016" width="6.28515625" style="28" customWidth="1"/>
    <col min="10017" max="10243" width="11.42578125" style="28"/>
    <col min="10244" max="10244" width="4.140625" style="28" customWidth="1"/>
    <col min="10245" max="10245" width="8" style="28" customWidth="1"/>
    <col min="10246" max="10246" width="10.7109375" style="28" customWidth="1"/>
    <col min="10247" max="10247" width="8.140625" style="28" customWidth="1"/>
    <col min="10248" max="10253" width="8.42578125" style="28" customWidth="1"/>
    <col min="10254" max="10254" width="9.42578125" style="28" customWidth="1"/>
    <col min="10255" max="10255" width="71.42578125" style="28" customWidth="1"/>
    <col min="10256" max="10257" width="8.85546875" style="28" customWidth="1"/>
    <col min="10258" max="10258" width="30.7109375" style="28" customWidth="1"/>
    <col min="10259" max="10259" width="12.7109375" style="28" customWidth="1"/>
    <col min="10260" max="10260" width="11.85546875" style="28" customWidth="1"/>
    <col min="10261" max="10261" width="11" style="28" bestFit="1" customWidth="1"/>
    <col min="10262" max="10262" width="12.7109375" style="28" bestFit="1" customWidth="1"/>
    <col min="10263" max="10264" width="5.7109375" style="28" customWidth="1"/>
    <col min="10265" max="10266" width="10.7109375" style="28" customWidth="1"/>
    <col min="10267" max="10267" width="6.140625" style="28" customWidth="1"/>
    <col min="10268" max="10268" width="8.140625" style="28" customWidth="1"/>
    <col min="10269" max="10271" width="4.28515625" style="28" customWidth="1"/>
    <col min="10272" max="10272" width="6.28515625" style="28" customWidth="1"/>
    <col min="10273" max="10499" width="11.42578125" style="28"/>
    <col min="10500" max="10500" width="4.140625" style="28" customWidth="1"/>
    <col min="10501" max="10501" width="8" style="28" customWidth="1"/>
    <col min="10502" max="10502" width="10.7109375" style="28" customWidth="1"/>
    <col min="10503" max="10503" width="8.140625" style="28" customWidth="1"/>
    <col min="10504" max="10509" width="8.42578125" style="28" customWidth="1"/>
    <col min="10510" max="10510" width="9.42578125" style="28" customWidth="1"/>
    <col min="10511" max="10511" width="71.42578125" style="28" customWidth="1"/>
    <col min="10512" max="10513" width="8.85546875" style="28" customWidth="1"/>
    <col min="10514" max="10514" width="30.7109375" style="28" customWidth="1"/>
    <col min="10515" max="10515" width="12.7109375" style="28" customWidth="1"/>
    <col min="10516" max="10516" width="11.85546875" style="28" customWidth="1"/>
    <col min="10517" max="10517" width="11" style="28" bestFit="1" customWidth="1"/>
    <col min="10518" max="10518" width="12.7109375" style="28" bestFit="1" customWidth="1"/>
    <col min="10519" max="10520" width="5.7109375" style="28" customWidth="1"/>
    <col min="10521" max="10522" width="10.7109375" style="28" customWidth="1"/>
    <col min="10523" max="10523" width="6.140625" style="28" customWidth="1"/>
    <col min="10524" max="10524" width="8.140625" style="28" customWidth="1"/>
    <col min="10525" max="10527" width="4.28515625" style="28" customWidth="1"/>
    <col min="10528" max="10528" width="6.28515625" style="28" customWidth="1"/>
    <col min="10529" max="10755" width="11.42578125" style="28"/>
    <col min="10756" max="10756" width="4.140625" style="28" customWidth="1"/>
    <col min="10757" max="10757" width="8" style="28" customWidth="1"/>
    <col min="10758" max="10758" width="10.7109375" style="28" customWidth="1"/>
    <col min="10759" max="10759" width="8.140625" style="28" customWidth="1"/>
    <col min="10760" max="10765" width="8.42578125" style="28" customWidth="1"/>
    <col min="10766" max="10766" width="9.42578125" style="28" customWidth="1"/>
    <col min="10767" max="10767" width="71.42578125" style="28" customWidth="1"/>
    <col min="10768" max="10769" width="8.85546875" style="28" customWidth="1"/>
    <col min="10770" max="10770" width="30.7109375" style="28" customWidth="1"/>
    <col min="10771" max="10771" width="12.7109375" style="28" customWidth="1"/>
    <col min="10772" max="10772" width="11.85546875" style="28" customWidth="1"/>
    <col min="10773" max="10773" width="11" style="28" bestFit="1" customWidth="1"/>
    <col min="10774" max="10774" width="12.7109375" style="28" bestFit="1" customWidth="1"/>
    <col min="10775" max="10776" width="5.7109375" style="28" customWidth="1"/>
    <col min="10777" max="10778" width="10.7109375" style="28" customWidth="1"/>
    <col min="10779" max="10779" width="6.140625" style="28" customWidth="1"/>
    <col min="10780" max="10780" width="8.140625" style="28" customWidth="1"/>
    <col min="10781" max="10783" width="4.28515625" style="28" customWidth="1"/>
    <col min="10784" max="10784" width="6.28515625" style="28" customWidth="1"/>
    <col min="10785" max="11011" width="11.42578125" style="28"/>
    <col min="11012" max="11012" width="4.140625" style="28" customWidth="1"/>
    <col min="11013" max="11013" width="8" style="28" customWidth="1"/>
    <col min="11014" max="11014" width="10.7109375" style="28" customWidth="1"/>
    <col min="11015" max="11015" width="8.140625" style="28" customWidth="1"/>
    <col min="11016" max="11021" width="8.42578125" style="28" customWidth="1"/>
    <col min="11022" max="11022" width="9.42578125" style="28" customWidth="1"/>
    <col min="11023" max="11023" width="71.42578125" style="28" customWidth="1"/>
    <col min="11024" max="11025" width="8.85546875" style="28" customWidth="1"/>
    <col min="11026" max="11026" width="30.7109375" style="28" customWidth="1"/>
    <col min="11027" max="11027" width="12.7109375" style="28" customWidth="1"/>
    <col min="11028" max="11028" width="11.85546875" style="28" customWidth="1"/>
    <col min="11029" max="11029" width="11" style="28" bestFit="1" customWidth="1"/>
    <col min="11030" max="11030" width="12.7109375" style="28" bestFit="1" customWidth="1"/>
    <col min="11031" max="11032" width="5.7109375" style="28" customWidth="1"/>
    <col min="11033" max="11034" width="10.7109375" style="28" customWidth="1"/>
    <col min="11035" max="11035" width="6.140625" style="28" customWidth="1"/>
    <col min="11036" max="11036" width="8.140625" style="28" customWidth="1"/>
    <col min="11037" max="11039" width="4.28515625" style="28" customWidth="1"/>
    <col min="11040" max="11040" width="6.28515625" style="28" customWidth="1"/>
    <col min="11041" max="11267" width="11.42578125" style="28"/>
    <col min="11268" max="11268" width="4.140625" style="28" customWidth="1"/>
    <col min="11269" max="11269" width="8" style="28" customWidth="1"/>
    <col min="11270" max="11270" width="10.7109375" style="28" customWidth="1"/>
    <col min="11271" max="11271" width="8.140625" style="28" customWidth="1"/>
    <col min="11272" max="11277" width="8.42578125" style="28" customWidth="1"/>
    <col min="11278" max="11278" width="9.42578125" style="28" customWidth="1"/>
    <col min="11279" max="11279" width="71.42578125" style="28" customWidth="1"/>
    <col min="11280" max="11281" width="8.85546875" style="28" customWidth="1"/>
    <col min="11282" max="11282" width="30.7109375" style="28" customWidth="1"/>
    <col min="11283" max="11283" width="12.7109375" style="28" customWidth="1"/>
    <col min="11284" max="11284" width="11.85546875" style="28" customWidth="1"/>
    <col min="11285" max="11285" width="11" style="28" bestFit="1" customWidth="1"/>
    <col min="11286" max="11286" width="12.7109375" style="28" bestFit="1" customWidth="1"/>
    <col min="11287" max="11288" width="5.7109375" style="28" customWidth="1"/>
    <col min="11289" max="11290" width="10.7109375" style="28" customWidth="1"/>
    <col min="11291" max="11291" width="6.140625" style="28" customWidth="1"/>
    <col min="11292" max="11292" width="8.140625" style="28" customWidth="1"/>
    <col min="11293" max="11295" width="4.28515625" style="28" customWidth="1"/>
    <col min="11296" max="11296" width="6.28515625" style="28" customWidth="1"/>
    <col min="11297" max="11523" width="11.42578125" style="28"/>
    <col min="11524" max="11524" width="4.140625" style="28" customWidth="1"/>
    <col min="11525" max="11525" width="8" style="28" customWidth="1"/>
    <col min="11526" max="11526" width="10.7109375" style="28" customWidth="1"/>
    <col min="11527" max="11527" width="8.140625" style="28" customWidth="1"/>
    <col min="11528" max="11533" width="8.42578125" style="28" customWidth="1"/>
    <col min="11534" max="11534" width="9.42578125" style="28" customWidth="1"/>
    <col min="11535" max="11535" width="71.42578125" style="28" customWidth="1"/>
    <col min="11536" max="11537" width="8.85546875" style="28" customWidth="1"/>
    <col min="11538" max="11538" width="30.7109375" style="28" customWidth="1"/>
    <col min="11539" max="11539" width="12.7109375" style="28" customWidth="1"/>
    <col min="11540" max="11540" width="11.85546875" style="28" customWidth="1"/>
    <col min="11541" max="11541" width="11" style="28" bestFit="1" customWidth="1"/>
    <col min="11542" max="11542" width="12.7109375" style="28" bestFit="1" customWidth="1"/>
    <col min="11543" max="11544" width="5.7109375" style="28" customWidth="1"/>
    <col min="11545" max="11546" width="10.7109375" style="28" customWidth="1"/>
    <col min="11547" max="11547" width="6.140625" style="28" customWidth="1"/>
    <col min="11548" max="11548" width="8.140625" style="28" customWidth="1"/>
    <col min="11549" max="11551" width="4.28515625" style="28" customWidth="1"/>
    <col min="11552" max="11552" width="6.28515625" style="28" customWidth="1"/>
    <col min="11553" max="11779" width="11.42578125" style="28"/>
    <col min="11780" max="11780" width="4.140625" style="28" customWidth="1"/>
    <col min="11781" max="11781" width="8" style="28" customWidth="1"/>
    <col min="11782" max="11782" width="10.7109375" style="28" customWidth="1"/>
    <col min="11783" max="11783" width="8.140625" style="28" customWidth="1"/>
    <col min="11784" max="11789" width="8.42578125" style="28" customWidth="1"/>
    <col min="11790" max="11790" width="9.42578125" style="28" customWidth="1"/>
    <col min="11791" max="11791" width="71.42578125" style="28" customWidth="1"/>
    <col min="11792" max="11793" width="8.85546875" style="28" customWidth="1"/>
    <col min="11794" max="11794" width="30.7109375" style="28" customWidth="1"/>
    <col min="11795" max="11795" width="12.7109375" style="28" customWidth="1"/>
    <col min="11796" max="11796" width="11.85546875" style="28" customWidth="1"/>
    <col min="11797" max="11797" width="11" style="28" bestFit="1" customWidth="1"/>
    <col min="11798" max="11798" width="12.7109375" style="28" bestFit="1" customWidth="1"/>
    <col min="11799" max="11800" width="5.7109375" style="28" customWidth="1"/>
    <col min="11801" max="11802" width="10.7109375" style="28" customWidth="1"/>
    <col min="11803" max="11803" width="6.140625" style="28" customWidth="1"/>
    <col min="11804" max="11804" width="8.140625" style="28" customWidth="1"/>
    <col min="11805" max="11807" width="4.28515625" style="28" customWidth="1"/>
    <col min="11808" max="11808" width="6.28515625" style="28" customWidth="1"/>
    <col min="11809" max="12035" width="11.42578125" style="28"/>
    <col min="12036" max="12036" width="4.140625" style="28" customWidth="1"/>
    <col min="12037" max="12037" width="8" style="28" customWidth="1"/>
    <col min="12038" max="12038" width="10.7109375" style="28" customWidth="1"/>
    <col min="12039" max="12039" width="8.140625" style="28" customWidth="1"/>
    <col min="12040" max="12045" width="8.42578125" style="28" customWidth="1"/>
    <col min="12046" max="12046" width="9.42578125" style="28" customWidth="1"/>
    <col min="12047" max="12047" width="71.42578125" style="28" customWidth="1"/>
    <col min="12048" max="12049" width="8.85546875" style="28" customWidth="1"/>
    <col min="12050" max="12050" width="30.7109375" style="28" customWidth="1"/>
    <col min="12051" max="12051" width="12.7109375" style="28" customWidth="1"/>
    <col min="12052" max="12052" width="11.85546875" style="28" customWidth="1"/>
    <col min="12053" max="12053" width="11" style="28" bestFit="1" customWidth="1"/>
    <col min="12054" max="12054" width="12.7109375" style="28" bestFit="1" customWidth="1"/>
    <col min="12055" max="12056" width="5.7109375" style="28" customWidth="1"/>
    <col min="12057" max="12058" width="10.7109375" style="28" customWidth="1"/>
    <col min="12059" max="12059" width="6.140625" style="28" customWidth="1"/>
    <col min="12060" max="12060" width="8.140625" style="28" customWidth="1"/>
    <col min="12061" max="12063" width="4.28515625" style="28" customWidth="1"/>
    <col min="12064" max="12064" width="6.28515625" style="28" customWidth="1"/>
    <col min="12065" max="12291" width="11.42578125" style="28"/>
    <col min="12292" max="12292" width="4.140625" style="28" customWidth="1"/>
    <col min="12293" max="12293" width="8" style="28" customWidth="1"/>
    <col min="12294" max="12294" width="10.7109375" style="28" customWidth="1"/>
    <col min="12295" max="12295" width="8.140625" style="28" customWidth="1"/>
    <col min="12296" max="12301" width="8.42578125" style="28" customWidth="1"/>
    <col min="12302" max="12302" width="9.42578125" style="28" customWidth="1"/>
    <col min="12303" max="12303" width="71.42578125" style="28" customWidth="1"/>
    <col min="12304" max="12305" width="8.85546875" style="28" customWidth="1"/>
    <col min="12306" max="12306" width="30.7109375" style="28" customWidth="1"/>
    <col min="12307" max="12307" width="12.7109375" style="28" customWidth="1"/>
    <col min="12308" max="12308" width="11.85546875" style="28" customWidth="1"/>
    <col min="12309" max="12309" width="11" style="28" bestFit="1" customWidth="1"/>
    <col min="12310" max="12310" width="12.7109375" style="28" bestFit="1" customWidth="1"/>
    <col min="12311" max="12312" width="5.7109375" style="28" customWidth="1"/>
    <col min="12313" max="12314" width="10.7109375" style="28" customWidth="1"/>
    <col min="12315" max="12315" width="6.140625" style="28" customWidth="1"/>
    <col min="12316" max="12316" width="8.140625" style="28" customWidth="1"/>
    <col min="12317" max="12319" width="4.28515625" style="28" customWidth="1"/>
    <col min="12320" max="12320" width="6.28515625" style="28" customWidth="1"/>
    <col min="12321" max="12547" width="11.42578125" style="28"/>
    <col min="12548" max="12548" width="4.140625" style="28" customWidth="1"/>
    <col min="12549" max="12549" width="8" style="28" customWidth="1"/>
    <col min="12550" max="12550" width="10.7109375" style="28" customWidth="1"/>
    <col min="12551" max="12551" width="8.140625" style="28" customWidth="1"/>
    <col min="12552" max="12557" width="8.42578125" style="28" customWidth="1"/>
    <col min="12558" max="12558" width="9.42578125" style="28" customWidth="1"/>
    <col min="12559" max="12559" width="71.42578125" style="28" customWidth="1"/>
    <col min="12560" max="12561" width="8.85546875" style="28" customWidth="1"/>
    <col min="12562" max="12562" width="30.7109375" style="28" customWidth="1"/>
    <col min="12563" max="12563" width="12.7109375" style="28" customWidth="1"/>
    <col min="12564" max="12564" width="11.85546875" style="28" customWidth="1"/>
    <col min="12565" max="12565" width="11" style="28" bestFit="1" customWidth="1"/>
    <col min="12566" max="12566" width="12.7109375" style="28" bestFit="1" customWidth="1"/>
    <col min="12567" max="12568" width="5.7109375" style="28" customWidth="1"/>
    <col min="12569" max="12570" width="10.7109375" style="28" customWidth="1"/>
    <col min="12571" max="12571" width="6.140625" style="28" customWidth="1"/>
    <col min="12572" max="12572" width="8.140625" style="28" customWidth="1"/>
    <col min="12573" max="12575" width="4.28515625" style="28" customWidth="1"/>
    <col min="12576" max="12576" width="6.28515625" style="28" customWidth="1"/>
    <col min="12577" max="12803" width="11.42578125" style="28"/>
    <col min="12804" max="12804" width="4.140625" style="28" customWidth="1"/>
    <col min="12805" max="12805" width="8" style="28" customWidth="1"/>
    <col min="12806" max="12806" width="10.7109375" style="28" customWidth="1"/>
    <col min="12807" max="12807" width="8.140625" style="28" customWidth="1"/>
    <col min="12808" max="12813" width="8.42578125" style="28" customWidth="1"/>
    <col min="12814" max="12814" width="9.42578125" style="28" customWidth="1"/>
    <col min="12815" max="12815" width="71.42578125" style="28" customWidth="1"/>
    <col min="12816" max="12817" width="8.85546875" style="28" customWidth="1"/>
    <col min="12818" max="12818" width="30.7109375" style="28" customWidth="1"/>
    <col min="12819" max="12819" width="12.7109375" style="28" customWidth="1"/>
    <col min="12820" max="12820" width="11.85546875" style="28" customWidth="1"/>
    <col min="12821" max="12821" width="11" style="28" bestFit="1" customWidth="1"/>
    <col min="12822" max="12822" width="12.7109375" style="28" bestFit="1" customWidth="1"/>
    <col min="12823" max="12824" width="5.7109375" style="28" customWidth="1"/>
    <col min="12825" max="12826" width="10.7109375" style="28" customWidth="1"/>
    <col min="12827" max="12827" width="6.140625" style="28" customWidth="1"/>
    <col min="12828" max="12828" width="8.140625" style="28" customWidth="1"/>
    <col min="12829" max="12831" width="4.28515625" style="28" customWidth="1"/>
    <col min="12832" max="12832" width="6.28515625" style="28" customWidth="1"/>
    <col min="12833" max="13059" width="11.42578125" style="28"/>
    <col min="13060" max="13060" width="4.140625" style="28" customWidth="1"/>
    <col min="13061" max="13061" width="8" style="28" customWidth="1"/>
    <col min="13062" max="13062" width="10.7109375" style="28" customWidth="1"/>
    <col min="13063" max="13063" width="8.140625" style="28" customWidth="1"/>
    <col min="13064" max="13069" width="8.42578125" style="28" customWidth="1"/>
    <col min="13070" max="13070" width="9.42578125" style="28" customWidth="1"/>
    <col min="13071" max="13071" width="71.42578125" style="28" customWidth="1"/>
    <col min="13072" max="13073" width="8.85546875" style="28" customWidth="1"/>
    <col min="13074" max="13074" width="30.7109375" style="28" customWidth="1"/>
    <col min="13075" max="13075" width="12.7109375" style="28" customWidth="1"/>
    <col min="13076" max="13076" width="11.85546875" style="28" customWidth="1"/>
    <col min="13077" max="13077" width="11" style="28" bestFit="1" customWidth="1"/>
    <col min="13078" max="13078" width="12.7109375" style="28" bestFit="1" customWidth="1"/>
    <col min="13079" max="13080" width="5.7109375" style="28" customWidth="1"/>
    <col min="13081" max="13082" width="10.7109375" style="28" customWidth="1"/>
    <col min="13083" max="13083" width="6.140625" style="28" customWidth="1"/>
    <col min="13084" max="13084" width="8.140625" style="28" customWidth="1"/>
    <col min="13085" max="13087" width="4.28515625" style="28" customWidth="1"/>
    <col min="13088" max="13088" width="6.28515625" style="28" customWidth="1"/>
    <col min="13089" max="13315" width="11.42578125" style="28"/>
    <col min="13316" max="13316" width="4.140625" style="28" customWidth="1"/>
    <col min="13317" max="13317" width="8" style="28" customWidth="1"/>
    <col min="13318" max="13318" width="10.7109375" style="28" customWidth="1"/>
    <col min="13319" max="13319" width="8.140625" style="28" customWidth="1"/>
    <col min="13320" max="13325" width="8.42578125" style="28" customWidth="1"/>
    <col min="13326" max="13326" width="9.42578125" style="28" customWidth="1"/>
    <col min="13327" max="13327" width="71.42578125" style="28" customWidth="1"/>
    <col min="13328" max="13329" width="8.85546875" style="28" customWidth="1"/>
    <col min="13330" max="13330" width="30.7109375" style="28" customWidth="1"/>
    <col min="13331" max="13331" width="12.7109375" style="28" customWidth="1"/>
    <col min="13332" max="13332" width="11.85546875" style="28" customWidth="1"/>
    <col min="13333" max="13333" width="11" style="28" bestFit="1" customWidth="1"/>
    <col min="13334" max="13334" width="12.7109375" style="28" bestFit="1" customWidth="1"/>
    <col min="13335" max="13336" width="5.7109375" style="28" customWidth="1"/>
    <col min="13337" max="13338" width="10.7109375" style="28" customWidth="1"/>
    <col min="13339" max="13339" width="6.140625" style="28" customWidth="1"/>
    <col min="13340" max="13340" width="8.140625" style="28" customWidth="1"/>
    <col min="13341" max="13343" width="4.28515625" style="28" customWidth="1"/>
    <col min="13344" max="13344" width="6.28515625" style="28" customWidth="1"/>
    <col min="13345" max="13571" width="11.42578125" style="28"/>
    <col min="13572" max="13572" width="4.140625" style="28" customWidth="1"/>
    <col min="13573" max="13573" width="8" style="28" customWidth="1"/>
    <col min="13574" max="13574" width="10.7109375" style="28" customWidth="1"/>
    <col min="13575" max="13575" width="8.140625" style="28" customWidth="1"/>
    <col min="13576" max="13581" width="8.42578125" style="28" customWidth="1"/>
    <col min="13582" max="13582" width="9.42578125" style="28" customWidth="1"/>
    <col min="13583" max="13583" width="71.42578125" style="28" customWidth="1"/>
    <col min="13584" max="13585" width="8.85546875" style="28" customWidth="1"/>
    <col min="13586" max="13586" width="30.7109375" style="28" customWidth="1"/>
    <col min="13587" max="13587" width="12.7109375" style="28" customWidth="1"/>
    <col min="13588" max="13588" width="11.85546875" style="28" customWidth="1"/>
    <col min="13589" max="13589" width="11" style="28" bestFit="1" customWidth="1"/>
    <col min="13590" max="13590" width="12.7109375" style="28" bestFit="1" customWidth="1"/>
    <col min="13591" max="13592" width="5.7109375" style="28" customWidth="1"/>
    <col min="13593" max="13594" width="10.7109375" style="28" customWidth="1"/>
    <col min="13595" max="13595" width="6.140625" style="28" customWidth="1"/>
    <col min="13596" max="13596" width="8.140625" style="28" customWidth="1"/>
    <col min="13597" max="13599" width="4.28515625" style="28" customWidth="1"/>
    <col min="13600" max="13600" width="6.28515625" style="28" customWidth="1"/>
    <col min="13601" max="13827" width="11.42578125" style="28"/>
    <col min="13828" max="13828" width="4.140625" style="28" customWidth="1"/>
    <col min="13829" max="13829" width="8" style="28" customWidth="1"/>
    <col min="13830" max="13830" width="10.7109375" style="28" customWidth="1"/>
    <col min="13831" max="13831" width="8.140625" style="28" customWidth="1"/>
    <col min="13832" max="13837" width="8.42578125" style="28" customWidth="1"/>
    <col min="13838" max="13838" width="9.42578125" style="28" customWidth="1"/>
    <col min="13839" max="13839" width="71.42578125" style="28" customWidth="1"/>
    <col min="13840" max="13841" width="8.85546875" style="28" customWidth="1"/>
    <col min="13842" max="13842" width="30.7109375" style="28" customWidth="1"/>
    <col min="13843" max="13843" width="12.7109375" style="28" customWidth="1"/>
    <col min="13844" max="13844" width="11.85546875" style="28" customWidth="1"/>
    <col min="13845" max="13845" width="11" style="28" bestFit="1" customWidth="1"/>
    <col min="13846" max="13846" width="12.7109375" style="28" bestFit="1" customWidth="1"/>
    <col min="13847" max="13848" width="5.7109375" style="28" customWidth="1"/>
    <col min="13849" max="13850" width="10.7109375" style="28" customWidth="1"/>
    <col min="13851" max="13851" width="6.140625" style="28" customWidth="1"/>
    <col min="13852" max="13852" width="8.140625" style="28" customWidth="1"/>
    <col min="13853" max="13855" width="4.28515625" style="28" customWidth="1"/>
    <col min="13856" max="13856" width="6.28515625" style="28" customWidth="1"/>
    <col min="13857" max="14083" width="11.42578125" style="28"/>
    <col min="14084" max="14084" width="4.140625" style="28" customWidth="1"/>
    <col min="14085" max="14085" width="8" style="28" customWidth="1"/>
    <col min="14086" max="14086" width="10.7109375" style="28" customWidth="1"/>
    <col min="14087" max="14087" width="8.140625" style="28" customWidth="1"/>
    <col min="14088" max="14093" width="8.42578125" style="28" customWidth="1"/>
    <col min="14094" max="14094" width="9.42578125" style="28" customWidth="1"/>
    <col min="14095" max="14095" width="71.42578125" style="28" customWidth="1"/>
    <col min="14096" max="14097" width="8.85546875" style="28" customWidth="1"/>
    <col min="14098" max="14098" width="30.7109375" style="28" customWidth="1"/>
    <col min="14099" max="14099" width="12.7109375" style="28" customWidth="1"/>
    <col min="14100" max="14100" width="11.85546875" style="28" customWidth="1"/>
    <col min="14101" max="14101" width="11" style="28" bestFit="1" customWidth="1"/>
    <col min="14102" max="14102" width="12.7109375" style="28" bestFit="1" customWidth="1"/>
    <col min="14103" max="14104" width="5.7109375" style="28" customWidth="1"/>
    <col min="14105" max="14106" width="10.7109375" style="28" customWidth="1"/>
    <col min="14107" max="14107" width="6.140625" style="28" customWidth="1"/>
    <col min="14108" max="14108" width="8.140625" style="28" customWidth="1"/>
    <col min="14109" max="14111" width="4.28515625" style="28" customWidth="1"/>
    <col min="14112" max="14112" width="6.28515625" style="28" customWidth="1"/>
    <col min="14113" max="14339" width="11.42578125" style="28"/>
    <col min="14340" max="14340" width="4.140625" style="28" customWidth="1"/>
    <col min="14341" max="14341" width="8" style="28" customWidth="1"/>
    <col min="14342" max="14342" width="10.7109375" style="28" customWidth="1"/>
    <col min="14343" max="14343" width="8.140625" style="28" customWidth="1"/>
    <col min="14344" max="14349" width="8.42578125" style="28" customWidth="1"/>
    <col min="14350" max="14350" width="9.42578125" style="28" customWidth="1"/>
    <col min="14351" max="14351" width="71.42578125" style="28" customWidth="1"/>
    <col min="14352" max="14353" width="8.85546875" style="28" customWidth="1"/>
    <col min="14354" max="14354" width="30.7109375" style="28" customWidth="1"/>
    <col min="14355" max="14355" width="12.7109375" style="28" customWidth="1"/>
    <col min="14356" max="14356" width="11.85546875" style="28" customWidth="1"/>
    <col min="14357" max="14357" width="11" style="28" bestFit="1" customWidth="1"/>
    <col min="14358" max="14358" width="12.7109375" style="28" bestFit="1" customWidth="1"/>
    <col min="14359" max="14360" width="5.7109375" style="28" customWidth="1"/>
    <col min="14361" max="14362" width="10.7109375" style="28" customWidth="1"/>
    <col min="14363" max="14363" width="6.140625" style="28" customWidth="1"/>
    <col min="14364" max="14364" width="8.140625" style="28" customWidth="1"/>
    <col min="14365" max="14367" width="4.28515625" style="28" customWidth="1"/>
    <col min="14368" max="14368" width="6.28515625" style="28" customWidth="1"/>
    <col min="14369" max="14595" width="11.42578125" style="28"/>
    <col min="14596" max="14596" width="4.140625" style="28" customWidth="1"/>
    <col min="14597" max="14597" width="8" style="28" customWidth="1"/>
    <col min="14598" max="14598" width="10.7109375" style="28" customWidth="1"/>
    <col min="14599" max="14599" width="8.140625" style="28" customWidth="1"/>
    <col min="14600" max="14605" width="8.42578125" style="28" customWidth="1"/>
    <col min="14606" max="14606" width="9.42578125" style="28" customWidth="1"/>
    <col min="14607" max="14607" width="71.42578125" style="28" customWidth="1"/>
    <col min="14608" max="14609" width="8.85546875" style="28" customWidth="1"/>
    <col min="14610" max="14610" width="30.7109375" style="28" customWidth="1"/>
    <col min="14611" max="14611" width="12.7109375" style="28" customWidth="1"/>
    <col min="14612" max="14612" width="11.85546875" style="28" customWidth="1"/>
    <col min="14613" max="14613" width="11" style="28" bestFit="1" customWidth="1"/>
    <col min="14614" max="14614" width="12.7109375" style="28" bestFit="1" customWidth="1"/>
    <col min="14615" max="14616" width="5.7109375" style="28" customWidth="1"/>
    <col min="14617" max="14618" width="10.7109375" style="28" customWidth="1"/>
    <col min="14619" max="14619" width="6.140625" style="28" customWidth="1"/>
    <col min="14620" max="14620" width="8.140625" style="28" customWidth="1"/>
    <col min="14621" max="14623" width="4.28515625" style="28" customWidth="1"/>
    <col min="14624" max="14624" width="6.28515625" style="28" customWidth="1"/>
    <col min="14625" max="14851" width="11.42578125" style="28"/>
    <col min="14852" max="14852" width="4.140625" style="28" customWidth="1"/>
    <col min="14853" max="14853" width="8" style="28" customWidth="1"/>
    <col min="14854" max="14854" width="10.7109375" style="28" customWidth="1"/>
    <col min="14855" max="14855" width="8.140625" style="28" customWidth="1"/>
    <col min="14856" max="14861" width="8.42578125" style="28" customWidth="1"/>
    <col min="14862" max="14862" width="9.42578125" style="28" customWidth="1"/>
    <col min="14863" max="14863" width="71.42578125" style="28" customWidth="1"/>
    <col min="14864" max="14865" width="8.85546875" style="28" customWidth="1"/>
    <col min="14866" max="14866" width="30.7109375" style="28" customWidth="1"/>
    <col min="14867" max="14867" width="12.7109375" style="28" customWidth="1"/>
    <col min="14868" max="14868" width="11.85546875" style="28" customWidth="1"/>
    <col min="14869" max="14869" width="11" style="28" bestFit="1" customWidth="1"/>
    <col min="14870" max="14870" width="12.7109375" style="28" bestFit="1" customWidth="1"/>
    <col min="14871" max="14872" width="5.7109375" style="28" customWidth="1"/>
    <col min="14873" max="14874" width="10.7109375" style="28" customWidth="1"/>
    <col min="14875" max="14875" width="6.140625" style="28" customWidth="1"/>
    <col min="14876" max="14876" width="8.140625" style="28" customWidth="1"/>
    <col min="14877" max="14879" width="4.28515625" style="28" customWidth="1"/>
    <col min="14880" max="14880" width="6.28515625" style="28" customWidth="1"/>
    <col min="14881" max="15107" width="11.42578125" style="28"/>
    <col min="15108" max="15108" width="4.140625" style="28" customWidth="1"/>
    <col min="15109" max="15109" width="8" style="28" customWidth="1"/>
    <col min="15110" max="15110" width="10.7109375" style="28" customWidth="1"/>
    <col min="15111" max="15111" width="8.140625" style="28" customWidth="1"/>
    <col min="15112" max="15117" width="8.42578125" style="28" customWidth="1"/>
    <col min="15118" max="15118" width="9.42578125" style="28" customWidth="1"/>
    <col min="15119" max="15119" width="71.42578125" style="28" customWidth="1"/>
    <col min="15120" max="15121" width="8.85546875" style="28" customWidth="1"/>
    <col min="15122" max="15122" width="30.7109375" style="28" customWidth="1"/>
    <col min="15123" max="15123" width="12.7109375" style="28" customWidth="1"/>
    <col min="15124" max="15124" width="11.85546875" style="28" customWidth="1"/>
    <col min="15125" max="15125" width="11" style="28" bestFit="1" customWidth="1"/>
    <col min="15126" max="15126" width="12.7109375" style="28" bestFit="1" customWidth="1"/>
    <col min="15127" max="15128" width="5.7109375" style="28" customWidth="1"/>
    <col min="15129" max="15130" width="10.7109375" style="28" customWidth="1"/>
    <col min="15131" max="15131" width="6.140625" style="28" customWidth="1"/>
    <col min="15132" max="15132" width="8.140625" style="28" customWidth="1"/>
    <col min="15133" max="15135" width="4.28515625" style="28" customWidth="1"/>
    <col min="15136" max="15136" width="6.28515625" style="28" customWidth="1"/>
    <col min="15137" max="15363" width="11.42578125" style="28"/>
    <col min="15364" max="15364" width="4.140625" style="28" customWidth="1"/>
    <col min="15365" max="15365" width="8" style="28" customWidth="1"/>
    <col min="15366" max="15366" width="10.7109375" style="28" customWidth="1"/>
    <col min="15367" max="15367" width="8.140625" style="28" customWidth="1"/>
    <col min="15368" max="15373" width="8.42578125" style="28" customWidth="1"/>
    <col min="15374" max="15374" width="9.42578125" style="28" customWidth="1"/>
    <col min="15375" max="15375" width="71.42578125" style="28" customWidth="1"/>
    <col min="15376" max="15377" width="8.85546875" style="28" customWidth="1"/>
    <col min="15378" max="15378" width="30.7109375" style="28" customWidth="1"/>
    <col min="15379" max="15379" width="12.7109375" style="28" customWidth="1"/>
    <col min="15380" max="15380" width="11.85546875" style="28" customWidth="1"/>
    <col min="15381" max="15381" width="11" style="28" bestFit="1" customWidth="1"/>
    <col min="15382" max="15382" width="12.7109375" style="28" bestFit="1" customWidth="1"/>
    <col min="15383" max="15384" width="5.7109375" style="28" customWidth="1"/>
    <col min="15385" max="15386" width="10.7109375" style="28" customWidth="1"/>
    <col min="15387" max="15387" width="6.140625" style="28" customWidth="1"/>
    <col min="15388" max="15388" width="8.140625" style="28" customWidth="1"/>
    <col min="15389" max="15391" width="4.28515625" style="28" customWidth="1"/>
    <col min="15392" max="15392" width="6.28515625" style="28" customWidth="1"/>
    <col min="15393" max="15619" width="11.42578125" style="28"/>
    <col min="15620" max="15620" width="4.140625" style="28" customWidth="1"/>
    <col min="15621" max="15621" width="8" style="28" customWidth="1"/>
    <col min="15622" max="15622" width="10.7109375" style="28" customWidth="1"/>
    <col min="15623" max="15623" width="8.140625" style="28" customWidth="1"/>
    <col min="15624" max="15629" width="8.42578125" style="28" customWidth="1"/>
    <col min="15630" max="15630" width="9.42578125" style="28" customWidth="1"/>
    <col min="15631" max="15631" width="71.42578125" style="28" customWidth="1"/>
    <col min="15632" max="15633" width="8.85546875" style="28" customWidth="1"/>
    <col min="15634" max="15634" width="30.7109375" style="28" customWidth="1"/>
    <col min="15635" max="15635" width="12.7109375" style="28" customWidth="1"/>
    <col min="15636" max="15636" width="11.85546875" style="28" customWidth="1"/>
    <col min="15637" max="15637" width="11" style="28" bestFit="1" customWidth="1"/>
    <col min="15638" max="15638" width="12.7109375" style="28" bestFit="1" customWidth="1"/>
    <col min="15639" max="15640" width="5.7109375" style="28" customWidth="1"/>
    <col min="15641" max="15642" width="10.7109375" style="28" customWidth="1"/>
    <col min="15643" max="15643" width="6.140625" style="28" customWidth="1"/>
    <col min="15644" max="15644" width="8.140625" style="28" customWidth="1"/>
    <col min="15645" max="15647" width="4.28515625" style="28" customWidth="1"/>
    <col min="15648" max="15648" width="6.28515625" style="28" customWidth="1"/>
    <col min="15649" max="15875" width="11.42578125" style="28"/>
    <col min="15876" max="15876" width="4.140625" style="28" customWidth="1"/>
    <col min="15877" max="15877" width="8" style="28" customWidth="1"/>
    <col min="15878" max="15878" width="10.7109375" style="28" customWidth="1"/>
    <col min="15879" max="15879" width="8.140625" style="28" customWidth="1"/>
    <col min="15880" max="15885" width="8.42578125" style="28" customWidth="1"/>
    <col min="15886" max="15886" width="9.42578125" style="28" customWidth="1"/>
    <col min="15887" max="15887" width="71.42578125" style="28" customWidth="1"/>
    <col min="15888" max="15889" width="8.85546875" style="28" customWidth="1"/>
    <col min="15890" max="15890" width="30.7109375" style="28" customWidth="1"/>
    <col min="15891" max="15891" width="12.7109375" style="28" customWidth="1"/>
    <col min="15892" max="15892" width="11.85546875" style="28" customWidth="1"/>
    <col min="15893" max="15893" width="11" style="28" bestFit="1" customWidth="1"/>
    <col min="15894" max="15894" width="12.7109375" style="28" bestFit="1" customWidth="1"/>
    <col min="15895" max="15896" width="5.7109375" style="28" customWidth="1"/>
    <col min="15897" max="15898" width="10.7109375" style="28" customWidth="1"/>
    <col min="15899" max="15899" width="6.140625" style="28" customWidth="1"/>
    <col min="15900" max="15900" width="8.140625" style="28" customWidth="1"/>
    <col min="15901" max="15903" width="4.28515625" style="28" customWidth="1"/>
    <col min="15904" max="15904" width="6.28515625" style="28" customWidth="1"/>
    <col min="15905" max="16131" width="11.42578125" style="28"/>
    <col min="16132" max="16132" width="4.140625" style="28" customWidth="1"/>
    <col min="16133" max="16133" width="8" style="28" customWidth="1"/>
    <col min="16134" max="16134" width="10.7109375" style="28" customWidth="1"/>
    <col min="16135" max="16135" width="8.140625" style="28" customWidth="1"/>
    <col min="16136" max="16141" width="8.42578125" style="28" customWidth="1"/>
    <col min="16142" max="16142" width="9.42578125" style="28" customWidth="1"/>
    <col min="16143" max="16143" width="71.42578125" style="28" customWidth="1"/>
    <col min="16144" max="16145" width="8.85546875" style="28" customWidth="1"/>
    <col min="16146" max="16146" width="30.7109375" style="28" customWidth="1"/>
    <col min="16147" max="16147" width="12.7109375" style="28" customWidth="1"/>
    <col min="16148" max="16148" width="11.85546875" style="28" customWidth="1"/>
    <col min="16149" max="16149" width="11" style="28" bestFit="1" customWidth="1"/>
    <col min="16150" max="16150" width="12.7109375" style="28" bestFit="1" customWidth="1"/>
    <col min="16151" max="16152" width="5.7109375" style="28" customWidth="1"/>
    <col min="16153" max="16154" width="10.7109375" style="28" customWidth="1"/>
    <col min="16155" max="16155" width="6.140625" style="28" customWidth="1"/>
    <col min="16156" max="16156" width="8.140625" style="28" customWidth="1"/>
    <col min="16157" max="16159" width="4.28515625" style="28" customWidth="1"/>
    <col min="16160" max="16160" width="6.28515625" style="28" customWidth="1"/>
    <col min="16161" max="16384" width="11.42578125" style="28"/>
  </cols>
  <sheetData>
    <row r="1" spans="1:35" s="22" customFormat="1" ht="4.5" customHeight="1" x14ac:dyDescent="0.25">
      <c r="F1" s="23"/>
      <c r="G1" s="23"/>
      <c r="H1" s="23"/>
      <c r="I1" s="80"/>
      <c r="J1" s="77"/>
      <c r="L1" s="77"/>
      <c r="O1" s="71"/>
      <c r="P1" s="24"/>
      <c r="Q1" s="25"/>
      <c r="R1" s="25"/>
      <c r="S1" s="25"/>
      <c r="T1" s="25"/>
    </row>
    <row r="2" spans="1:35" s="22" customFormat="1" ht="18" customHeight="1" x14ac:dyDescent="0.25">
      <c r="A2" s="118" t="s">
        <v>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5" s="22" customFormat="1" ht="18.75" customHeight="1" thickBot="1" x14ac:dyDescent="0.3">
      <c r="A3" s="118" t="s">
        <v>221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5" s="22" customFormat="1" ht="15.75" customHeight="1" thickBot="1" x14ac:dyDescent="0.3">
      <c r="A4" s="119" t="s">
        <v>248</v>
      </c>
      <c r="B4" s="120"/>
      <c r="C4" s="120"/>
      <c r="D4" s="121"/>
      <c r="E4" s="92" t="s">
        <v>594</v>
      </c>
      <c r="F4" s="54"/>
      <c r="G4" s="45"/>
      <c r="H4" s="46" t="s">
        <v>249</v>
      </c>
      <c r="I4" s="81" t="s">
        <v>635</v>
      </c>
      <c r="J4" s="122"/>
      <c r="K4" s="123"/>
      <c r="L4" s="78"/>
      <c r="M4" s="124"/>
      <c r="N4" s="124"/>
      <c r="O4" s="72"/>
      <c r="P4" s="47"/>
      <c r="Q4" s="47"/>
      <c r="R4" s="99"/>
      <c r="S4" s="99"/>
      <c r="T4" s="99"/>
      <c r="U4" s="125" t="s">
        <v>252</v>
      </c>
      <c r="V4" s="126"/>
      <c r="W4" s="126"/>
      <c r="X4" s="126"/>
      <c r="Y4" s="126"/>
      <c r="Z4" s="126"/>
      <c r="AA4" s="126"/>
      <c r="AB4" s="126"/>
      <c r="AC4" s="126"/>
      <c r="AD4" s="126"/>
      <c r="AE4" s="126"/>
      <c r="AF4" s="127"/>
    </row>
    <row r="5" spans="1:35" s="22" customFormat="1" ht="27.75" customHeight="1" thickBot="1" x14ac:dyDescent="0.3">
      <c r="A5" s="128" t="s">
        <v>244</v>
      </c>
      <c r="B5" s="129"/>
      <c r="C5" s="129"/>
      <c r="D5" s="130"/>
      <c r="E5" s="93">
        <v>29492093000</v>
      </c>
      <c r="F5" s="45"/>
      <c r="G5" s="48"/>
      <c r="H5" s="49" t="s">
        <v>250</v>
      </c>
      <c r="I5" s="117">
        <f>1001000000+222067612</f>
        <v>1223067612</v>
      </c>
      <c r="J5" s="131"/>
      <c r="K5" s="132"/>
      <c r="L5" s="78"/>
      <c r="M5" s="45"/>
      <c r="N5" s="96"/>
      <c r="O5" s="72"/>
      <c r="P5" s="47"/>
      <c r="Q5" s="47"/>
      <c r="R5" s="99"/>
      <c r="S5" s="99"/>
      <c r="T5" s="99"/>
      <c r="U5" s="99"/>
      <c r="V5" s="133" t="s">
        <v>589</v>
      </c>
      <c r="W5" s="133"/>
      <c r="X5" s="133"/>
      <c r="Y5" s="133"/>
      <c r="Z5" s="133"/>
      <c r="AA5" s="133"/>
      <c r="AB5" s="133"/>
      <c r="AC5" s="133"/>
      <c r="AD5" s="133"/>
      <c r="AE5" s="133"/>
      <c r="AF5" s="133"/>
    </row>
    <row r="6" spans="1:35" s="22" customFormat="1" ht="27.75" customHeight="1" thickBot="1" x14ac:dyDescent="0.3">
      <c r="A6" s="134" t="s">
        <v>245</v>
      </c>
      <c r="B6" s="135"/>
      <c r="C6" s="135"/>
      <c r="D6" s="136"/>
      <c r="E6" s="94">
        <v>28182097086</v>
      </c>
      <c r="F6" s="45"/>
      <c r="G6" s="48"/>
      <c r="H6" s="50" t="s">
        <v>251</v>
      </c>
      <c r="I6" s="117">
        <f>955039556+218967295</f>
        <v>1174006851</v>
      </c>
      <c r="J6" s="137"/>
      <c r="K6" s="138"/>
      <c r="L6" s="78"/>
      <c r="M6" s="45"/>
      <c r="N6" s="96"/>
      <c r="O6" s="72"/>
      <c r="P6" s="47"/>
      <c r="Q6" s="47"/>
      <c r="R6" s="99"/>
      <c r="S6" s="99"/>
      <c r="T6" s="99"/>
      <c r="U6" s="101" t="s">
        <v>154</v>
      </c>
      <c r="V6" s="139" t="s">
        <v>590</v>
      </c>
      <c r="W6" s="140"/>
      <c r="X6" s="140"/>
      <c r="Y6" s="140"/>
      <c r="Z6" s="140"/>
      <c r="AA6" s="140"/>
      <c r="AB6" s="140"/>
      <c r="AC6" s="140"/>
      <c r="AD6" s="140"/>
      <c r="AE6" s="140"/>
      <c r="AF6" s="141"/>
    </row>
    <row r="7" spans="1:35" s="22" customFormat="1" ht="15.75" customHeight="1" thickBot="1" x14ac:dyDescent="0.3">
      <c r="A7" s="142"/>
      <c r="B7" s="142"/>
      <c r="C7" s="142"/>
      <c r="D7" s="142"/>
      <c r="E7" s="142"/>
      <c r="F7" s="142"/>
      <c r="G7" s="142"/>
      <c r="H7" s="142"/>
      <c r="I7" s="142"/>
      <c r="J7" s="142"/>
      <c r="K7" s="142"/>
      <c r="L7" s="142"/>
      <c r="M7" s="142"/>
      <c r="N7" s="142"/>
      <c r="O7" s="72"/>
      <c r="P7" s="47"/>
      <c r="Q7" s="47"/>
      <c r="R7" s="99"/>
      <c r="S7" s="99"/>
      <c r="T7" s="99"/>
      <c r="U7" s="102" t="s">
        <v>155</v>
      </c>
      <c r="V7" s="143" t="s">
        <v>591</v>
      </c>
      <c r="W7" s="144"/>
      <c r="X7" s="144"/>
      <c r="Y7" s="144"/>
      <c r="Z7" s="144"/>
      <c r="AA7" s="144"/>
      <c r="AB7" s="144"/>
      <c r="AC7" s="144"/>
      <c r="AD7" s="144"/>
      <c r="AE7" s="144"/>
      <c r="AF7" s="145"/>
    </row>
    <row r="8" spans="1:35" s="22" customFormat="1" ht="33" customHeight="1" x14ac:dyDescent="0.25">
      <c r="A8" s="119" t="s">
        <v>246</v>
      </c>
      <c r="B8" s="120"/>
      <c r="C8" s="120"/>
      <c r="D8" s="121"/>
      <c r="E8" s="92"/>
      <c r="F8" s="146"/>
      <c r="G8" s="124"/>
      <c r="H8" s="124"/>
      <c r="I8" s="82"/>
      <c r="J8" s="124"/>
      <c r="K8" s="124"/>
      <c r="L8" s="124"/>
      <c r="M8" s="124"/>
      <c r="N8" s="124"/>
      <c r="O8" s="72"/>
      <c r="P8" s="47"/>
      <c r="Q8" s="47"/>
      <c r="R8" s="99"/>
      <c r="S8" s="99"/>
      <c r="T8" s="99"/>
      <c r="U8" s="103" t="s">
        <v>156</v>
      </c>
      <c r="V8" s="143" t="s">
        <v>592</v>
      </c>
      <c r="W8" s="144"/>
      <c r="X8" s="144"/>
      <c r="Y8" s="144"/>
      <c r="Z8" s="144"/>
      <c r="AA8" s="144"/>
      <c r="AB8" s="144"/>
      <c r="AC8" s="144"/>
      <c r="AD8" s="144"/>
      <c r="AE8" s="144"/>
      <c r="AF8" s="145"/>
      <c r="AH8" s="26"/>
      <c r="AI8" s="26"/>
    </row>
    <row r="9" spans="1:35" s="22" customFormat="1" ht="28.5" customHeight="1" thickBot="1" x14ac:dyDescent="0.3">
      <c r="A9" s="134" t="s">
        <v>247</v>
      </c>
      <c r="B9" s="135"/>
      <c r="C9" s="135"/>
      <c r="D9" s="136"/>
      <c r="E9" s="95"/>
      <c r="F9" s="148"/>
      <c r="G9" s="147"/>
      <c r="H9" s="147"/>
      <c r="I9" s="82"/>
      <c r="J9" s="147"/>
      <c r="K9" s="147"/>
      <c r="L9" s="147"/>
      <c r="M9" s="147"/>
      <c r="N9" s="147"/>
      <c r="O9" s="72"/>
      <c r="P9" s="47"/>
      <c r="Q9" s="47"/>
      <c r="R9" s="99"/>
      <c r="S9" s="99"/>
      <c r="T9" s="99"/>
      <c r="U9" s="104" t="s">
        <v>157</v>
      </c>
      <c r="V9" s="149" t="s">
        <v>593</v>
      </c>
      <c r="W9" s="150"/>
      <c r="X9" s="150"/>
      <c r="Y9" s="150"/>
      <c r="Z9" s="150"/>
      <c r="AA9" s="150"/>
      <c r="AB9" s="150"/>
      <c r="AC9" s="150"/>
      <c r="AD9" s="150"/>
      <c r="AE9" s="150"/>
      <c r="AF9" s="151"/>
    </row>
    <row r="10" spans="1:35" s="26" customFormat="1" ht="51.75" customHeight="1" x14ac:dyDescent="0.25">
      <c r="A10" s="152" t="s">
        <v>1</v>
      </c>
      <c r="B10" s="153"/>
      <c r="C10" s="153"/>
      <c r="D10" s="153"/>
      <c r="E10" s="153"/>
      <c r="F10" s="153"/>
      <c r="G10" s="153"/>
      <c r="H10" s="153"/>
      <c r="I10" s="153"/>
      <c r="J10" s="153"/>
      <c r="K10" s="153"/>
      <c r="L10" s="153"/>
      <c r="M10" s="153"/>
      <c r="N10" s="154"/>
      <c r="O10" s="155" t="s">
        <v>2</v>
      </c>
      <c r="P10" s="153"/>
      <c r="Q10" s="153"/>
      <c r="R10" s="153"/>
      <c r="S10" s="153"/>
      <c r="T10" s="153"/>
      <c r="U10" s="154"/>
      <c r="V10" s="155" t="s">
        <v>3</v>
      </c>
      <c r="W10" s="153"/>
      <c r="X10" s="153"/>
      <c r="Y10" s="153"/>
      <c r="Z10" s="154"/>
      <c r="AA10" s="155" t="s">
        <v>4</v>
      </c>
      <c r="AB10" s="153"/>
      <c r="AC10" s="153"/>
      <c r="AD10" s="153"/>
      <c r="AE10" s="154"/>
      <c r="AF10" s="56" t="s">
        <v>5</v>
      </c>
    </row>
    <row r="11" spans="1:35" s="55" customFormat="1" ht="18" customHeight="1" x14ac:dyDescent="0.25">
      <c r="A11" s="90">
        <v>1</v>
      </c>
      <c r="B11" s="90">
        <v>2</v>
      </c>
      <c r="C11" s="90">
        <v>3</v>
      </c>
      <c r="D11" s="156">
        <v>4</v>
      </c>
      <c r="E11" s="156"/>
      <c r="F11" s="58">
        <v>5</v>
      </c>
      <c r="G11" s="58">
        <v>6</v>
      </c>
      <c r="H11" s="58">
        <v>7</v>
      </c>
      <c r="I11" s="156">
        <v>8</v>
      </c>
      <c r="J11" s="156"/>
      <c r="K11" s="156"/>
      <c r="L11" s="57">
        <v>9</v>
      </c>
      <c r="M11" s="156">
        <v>10</v>
      </c>
      <c r="N11" s="156"/>
      <c r="O11" s="59">
        <v>11</v>
      </c>
      <c r="P11" s="59">
        <v>12</v>
      </c>
      <c r="Q11" s="59">
        <v>13</v>
      </c>
      <c r="R11" s="59">
        <v>14</v>
      </c>
      <c r="S11" s="59">
        <v>15</v>
      </c>
      <c r="T11" s="59">
        <v>16</v>
      </c>
      <c r="U11" s="59">
        <v>17</v>
      </c>
      <c r="V11" s="57">
        <v>18</v>
      </c>
      <c r="W11" s="57">
        <v>19</v>
      </c>
      <c r="X11" s="57">
        <v>20</v>
      </c>
      <c r="Y11" s="57">
        <v>21</v>
      </c>
      <c r="Z11" s="57">
        <v>22</v>
      </c>
      <c r="AA11" s="156">
        <v>23</v>
      </c>
      <c r="AB11" s="156"/>
      <c r="AC11" s="156"/>
      <c r="AD11" s="156"/>
      <c r="AE11" s="156"/>
      <c r="AF11" s="57">
        <v>24</v>
      </c>
    </row>
    <row r="12" spans="1:35" s="55" customFormat="1" ht="87.75" hidden="1" customHeight="1" thickTop="1" thickBot="1" x14ac:dyDescent="0.25">
      <c r="A12" s="158" t="s">
        <v>6</v>
      </c>
      <c r="B12" s="91"/>
      <c r="C12" s="158" t="s">
        <v>222</v>
      </c>
      <c r="D12" s="158" t="s">
        <v>158</v>
      </c>
      <c r="E12" s="58"/>
      <c r="F12" s="157" t="s">
        <v>7</v>
      </c>
      <c r="G12" s="58"/>
      <c r="H12" s="157" t="s">
        <v>8</v>
      </c>
      <c r="I12" s="58"/>
      <c r="J12" s="157" t="s">
        <v>9</v>
      </c>
      <c r="K12" s="157"/>
      <c r="L12" s="157"/>
      <c r="M12" s="157" t="s">
        <v>10</v>
      </c>
      <c r="N12" s="157"/>
      <c r="O12" s="159" t="s">
        <v>131</v>
      </c>
      <c r="P12" s="60"/>
      <c r="Q12" s="159" t="s">
        <v>126</v>
      </c>
      <c r="R12" s="60"/>
      <c r="S12" s="159" t="s">
        <v>127</v>
      </c>
      <c r="T12" s="159" t="s">
        <v>159</v>
      </c>
      <c r="U12" s="157" t="s">
        <v>11</v>
      </c>
      <c r="V12" s="157" t="s">
        <v>12</v>
      </c>
      <c r="W12" s="157" t="s">
        <v>13</v>
      </c>
      <c r="X12" s="157" t="s">
        <v>14</v>
      </c>
      <c r="Y12" s="157" t="s">
        <v>128</v>
      </c>
      <c r="Z12" s="58" t="s">
        <v>15</v>
      </c>
      <c r="AA12" s="58"/>
      <c r="AB12" s="160" t="s">
        <v>132</v>
      </c>
      <c r="AC12" s="160" t="s">
        <v>16</v>
      </c>
      <c r="AD12" s="160" t="s">
        <v>17</v>
      </c>
      <c r="AE12" s="160" t="s">
        <v>18</v>
      </c>
      <c r="AF12" s="160" t="s">
        <v>19</v>
      </c>
    </row>
    <row r="13" spans="1:35" s="55" customFormat="1" ht="45" customHeight="1" x14ac:dyDescent="0.25">
      <c r="A13" s="158"/>
      <c r="B13" s="91" t="s">
        <v>55</v>
      </c>
      <c r="C13" s="158"/>
      <c r="D13" s="158"/>
      <c r="E13" s="58" t="s">
        <v>153</v>
      </c>
      <c r="F13" s="157"/>
      <c r="G13" s="58" t="s">
        <v>103</v>
      </c>
      <c r="H13" s="157"/>
      <c r="I13" s="58" t="s">
        <v>165</v>
      </c>
      <c r="J13" s="58" t="s">
        <v>20</v>
      </c>
      <c r="K13" s="58" t="s">
        <v>133</v>
      </c>
      <c r="L13" s="58" t="s">
        <v>21</v>
      </c>
      <c r="M13" s="58" t="s">
        <v>160</v>
      </c>
      <c r="N13" s="58" t="s">
        <v>130</v>
      </c>
      <c r="O13" s="159"/>
      <c r="P13" s="60" t="s">
        <v>224</v>
      </c>
      <c r="Q13" s="159"/>
      <c r="R13" s="60" t="s">
        <v>225</v>
      </c>
      <c r="S13" s="159"/>
      <c r="T13" s="159"/>
      <c r="U13" s="157"/>
      <c r="V13" s="157"/>
      <c r="W13" s="157"/>
      <c r="X13" s="157"/>
      <c r="Y13" s="157"/>
      <c r="Z13" s="58" t="s">
        <v>129</v>
      </c>
      <c r="AA13" s="61" t="s">
        <v>161</v>
      </c>
      <c r="AB13" s="160"/>
      <c r="AC13" s="160"/>
      <c r="AD13" s="160"/>
      <c r="AE13" s="160"/>
      <c r="AF13" s="160"/>
    </row>
    <row r="14" spans="1:35" ht="44.25" customHeight="1" x14ac:dyDescent="0.25">
      <c r="A14" s="86">
        <v>1</v>
      </c>
      <c r="B14" s="86">
        <v>2018</v>
      </c>
      <c r="C14" s="87" t="s">
        <v>281</v>
      </c>
      <c r="D14" s="74">
        <v>5</v>
      </c>
      <c r="E14" s="87"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112" t="s">
        <v>107</v>
      </c>
      <c r="G14" s="63" t="s">
        <v>116</v>
      </c>
      <c r="H14" s="64" t="s">
        <v>424</v>
      </c>
      <c r="I14" s="83" t="s">
        <v>163</v>
      </c>
      <c r="J14" s="84">
        <v>18</v>
      </c>
      <c r="K14" s="65"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BH-BMPT'!#REF!,IF(J14=24,'Equivalencia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BH-BMPT'!#REF!,IF(J14=39,'Equivalencia BH-BMPT'!$D$40,IF(J14=40,'Equivalencia BH-BMPT'!$D$41,IF(J14=41,'Equivalencia BH-BMPT'!$D$42,IF(J14=42,'Equivalencia BH-BMPT'!$D$43,IF(J14=43,'Equivalencia BH-BMPT'!$D$44,IF(J14=44,'Equivalencia BH-BMPT'!$D$45,IF(J14=45,'Equivalencia BH-BMPT'!$D$46,"No ha seleccionado un número de programa")))))))))))))))))))))))))))))))))))))))))))))</f>
        <v>Mejor movilidad para todos</v>
      </c>
      <c r="L14" s="79" t="s">
        <v>644</v>
      </c>
      <c r="M14" s="113">
        <v>79816153</v>
      </c>
      <c r="N14" s="97" t="s">
        <v>655</v>
      </c>
      <c r="O14" s="110">
        <v>14400000</v>
      </c>
      <c r="P14" s="66"/>
      <c r="Q14" s="67"/>
      <c r="R14" s="110">
        <v>1</v>
      </c>
      <c r="S14" s="100">
        <v>3733330</v>
      </c>
      <c r="T14" s="100">
        <f t="shared" ref="T14:T45" si="0">+O14+Q14+S14</f>
        <v>18133330</v>
      </c>
      <c r="U14" s="100">
        <v>16960000</v>
      </c>
      <c r="V14" s="105">
        <v>43344</v>
      </c>
      <c r="W14" s="105">
        <v>43122</v>
      </c>
      <c r="X14" s="105">
        <v>43464</v>
      </c>
      <c r="Y14" s="86">
        <v>270</v>
      </c>
      <c r="Z14" s="86">
        <v>60</v>
      </c>
      <c r="AA14" s="68"/>
      <c r="AB14" s="62"/>
      <c r="AC14" s="62" t="s">
        <v>791</v>
      </c>
      <c r="AD14" s="62"/>
      <c r="AE14" s="62"/>
      <c r="AF14" s="69">
        <f>SUM(U14/T14)</f>
        <v>0.93529428957615612</v>
      </c>
      <c r="AG14" s="27"/>
      <c r="AH14" s="27" t="b">
        <f>IF(I14="Funcionamiento",J14=0,J14="")</f>
        <v>0</v>
      </c>
    </row>
    <row r="15" spans="1:35" ht="44.25" customHeight="1" x14ac:dyDescent="0.25">
      <c r="A15" s="86">
        <v>2</v>
      </c>
      <c r="B15" s="86">
        <v>2018</v>
      </c>
      <c r="C15" s="87" t="s">
        <v>282</v>
      </c>
      <c r="D15" s="74">
        <v>5</v>
      </c>
      <c r="E15" s="87"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112" t="s">
        <v>107</v>
      </c>
      <c r="G15" s="63" t="s">
        <v>116</v>
      </c>
      <c r="H15" s="64" t="s">
        <v>425</v>
      </c>
      <c r="I15" s="83" t="s">
        <v>163</v>
      </c>
      <c r="J15" s="84">
        <v>18</v>
      </c>
      <c r="K15" s="65"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Mejor movilidad para todos</v>
      </c>
      <c r="L15" s="79" t="s">
        <v>644</v>
      </c>
      <c r="M15" s="113">
        <v>80761286</v>
      </c>
      <c r="N15" s="97" t="s">
        <v>656</v>
      </c>
      <c r="O15" s="110">
        <v>14400000</v>
      </c>
      <c r="P15" s="66"/>
      <c r="Q15" s="67"/>
      <c r="R15" s="110">
        <v>1</v>
      </c>
      <c r="S15" s="100">
        <v>4373306</v>
      </c>
      <c r="T15" s="100">
        <f t="shared" si="0"/>
        <v>18773306</v>
      </c>
      <c r="U15" s="100">
        <v>17600000</v>
      </c>
      <c r="V15" s="105">
        <v>43344</v>
      </c>
      <c r="W15" s="105">
        <v>43110</v>
      </c>
      <c r="X15" s="105">
        <v>43464</v>
      </c>
      <c r="Y15" s="86">
        <v>270</v>
      </c>
      <c r="Z15" s="86">
        <v>90</v>
      </c>
      <c r="AA15" s="68"/>
      <c r="AB15" s="62"/>
      <c r="AC15" s="62" t="s">
        <v>791</v>
      </c>
      <c r="AD15" s="62"/>
      <c r="AE15" s="62"/>
      <c r="AF15" s="69">
        <f t="shared" ref="AF15:AF80" si="1">SUM(U15/T15)</f>
        <v>0.93750136497002712</v>
      </c>
      <c r="AG15" s="27"/>
      <c r="AH15" s="27" t="b">
        <f t="shared" ref="AH15:AH80" si="2">IF(I15="Funcionamiento",J15=0,J15="")</f>
        <v>0</v>
      </c>
    </row>
    <row r="16" spans="1:35" ht="44.25" customHeight="1" x14ac:dyDescent="0.25">
      <c r="A16" s="86">
        <v>3</v>
      </c>
      <c r="B16" s="86">
        <v>2018</v>
      </c>
      <c r="C16" s="87" t="s">
        <v>283</v>
      </c>
      <c r="D16" s="74">
        <v>5</v>
      </c>
      <c r="E16" s="87"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112" t="s">
        <v>107</v>
      </c>
      <c r="G16" s="63" t="s">
        <v>116</v>
      </c>
      <c r="H16" s="64" t="s">
        <v>426</v>
      </c>
      <c r="I16" s="83" t="s">
        <v>163</v>
      </c>
      <c r="J16" s="84">
        <v>18</v>
      </c>
      <c r="K16" s="65"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Mejor movilidad para todos</v>
      </c>
      <c r="L16" s="79" t="s">
        <v>644</v>
      </c>
      <c r="M16" s="113">
        <v>80765647</v>
      </c>
      <c r="N16" s="97" t="s">
        <v>657</v>
      </c>
      <c r="O16" s="110">
        <v>14400000</v>
      </c>
      <c r="P16" s="66"/>
      <c r="Q16" s="67"/>
      <c r="R16" s="110">
        <v>1</v>
      </c>
      <c r="S16" s="100">
        <v>4053308</v>
      </c>
      <c r="T16" s="100">
        <f t="shared" si="0"/>
        <v>18453308</v>
      </c>
      <c r="U16" s="100">
        <v>17280000</v>
      </c>
      <c r="V16" s="105">
        <v>43344</v>
      </c>
      <c r="W16" s="105">
        <v>43116</v>
      </c>
      <c r="X16" s="105">
        <v>43464</v>
      </c>
      <c r="Y16" s="86">
        <v>270</v>
      </c>
      <c r="Z16" s="86">
        <v>76</v>
      </c>
      <c r="AA16" s="68"/>
      <c r="AB16" s="62"/>
      <c r="AC16" s="62" t="s">
        <v>791</v>
      </c>
      <c r="AD16" s="62"/>
      <c r="AE16" s="62"/>
      <c r="AF16" s="69">
        <f t="shared" si="1"/>
        <v>0.93641747051531354</v>
      </c>
      <c r="AG16" s="27"/>
      <c r="AH16" s="27" t="b">
        <f t="shared" si="2"/>
        <v>0</v>
      </c>
    </row>
    <row r="17" spans="1:34" ht="44.25" customHeight="1" x14ac:dyDescent="0.25">
      <c r="A17" s="86">
        <v>4</v>
      </c>
      <c r="B17" s="86">
        <v>2018</v>
      </c>
      <c r="C17" s="87" t="s">
        <v>284</v>
      </c>
      <c r="D17" s="74">
        <v>5</v>
      </c>
      <c r="E17" s="87"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112" t="s">
        <v>107</v>
      </c>
      <c r="G17" s="63" t="s">
        <v>116</v>
      </c>
      <c r="H17" s="64" t="s">
        <v>427</v>
      </c>
      <c r="I17" s="83" t="s">
        <v>163</v>
      </c>
      <c r="J17" s="84">
        <v>18</v>
      </c>
      <c r="K17" s="65"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Mejor movilidad para todos</v>
      </c>
      <c r="L17" s="79" t="s">
        <v>644</v>
      </c>
      <c r="M17" s="113">
        <v>13891107</v>
      </c>
      <c r="N17" s="97" t="s">
        <v>658</v>
      </c>
      <c r="O17" s="110">
        <v>14400000</v>
      </c>
      <c r="P17" s="66"/>
      <c r="Q17" s="67"/>
      <c r="R17" s="110">
        <v>1</v>
      </c>
      <c r="S17" s="100">
        <v>4266640</v>
      </c>
      <c r="T17" s="100">
        <f t="shared" si="0"/>
        <v>18666640</v>
      </c>
      <c r="U17" s="100">
        <v>17493333</v>
      </c>
      <c r="V17" s="105">
        <v>43374</v>
      </c>
      <c r="W17" s="105">
        <v>43112</v>
      </c>
      <c r="X17" s="105">
        <v>43464</v>
      </c>
      <c r="Y17" s="86">
        <v>270</v>
      </c>
      <c r="Z17" s="86">
        <v>80</v>
      </c>
      <c r="AA17" s="68"/>
      <c r="AB17" s="62"/>
      <c r="AC17" s="62" t="s">
        <v>791</v>
      </c>
      <c r="AD17" s="62"/>
      <c r="AE17" s="62"/>
      <c r="AF17" s="69">
        <f t="shared" ref="AF17:AF20" si="3">SUM(U17/T17)</f>
        <v>0.93714417806311157</v>
      </c>
      <c r="AG17" s="27"/>
      <c r="AH17" s="27" t="b">
        <f t="shared" si="2"/>
        <v>0</v>
      </c>
    </row>
    <row r="18" spans="1:34" ht="44.25" customHeight="1" x14ac:dyDescent="0.25">
      <c r="A18" s="86">
        <v>5</v>
      </c>
      <c r="B18" s="86">
        <v>2018</v>
      </c>
      <c r="C18" s="87" t="s">
        <v>285</v>
      </c>
      <c r="D18" s="74">
        <v>5</v>
      </c>
      <c r="E18" s="87"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112" t="s">
        <v>107</v>
      </c>
      <c r="G18" s="63" t="s">
        <v>116</v>
      </c>
      <c r="H18" s="64" t="s">
        <v>428</v>
      </c>
      <c r="I18" s="83" t="s">
        <v>163</v>
      </c>
      <c r="J18" s="84">
        <v>18</v>
      </c>
      <c r="K18" s="65"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Mejor movilidad para todos</v>
      </c>
      <c r="L18" s="79" t="s">
        <v>644</v>
      </c>
      <c r="M18" s="113">
        <v>1022325648</v>
      </c>
      <c r="N18" s="97" t="s">
        <v>659</v>
      </c>
      <c r="O18" s="110">
        <v>44550000</v>
      </c>
      <c r="P18" s="66"/>
      <c r="Q18" s="67"/>
      <c r="R18" s="110">
        <v>2</v>
      </c>
      <c r="S18" s="100">
        <v>19965000</v>
      </c>
      <c r="T18" s="100">
        <f t="shared" si="0"/>
        <v>64515000</v>
      </c>
      <c r="U18" s="100">
        <v>53625000</v>
      </c>
      <c r="V18" s="105">
        <v>43405</v>
      </c>
      <c r="W18" s="105">
        <v>43115</v>
      </c>
      <c r="X18" s="105">
        <v>43509</v>
      </c>
      <c r="Y18" s="86">
        <v>270</v>
      </c>
      <c r="Z18" s="86">
        <v>122</v>
      </c>
      <c r="AA18" s="68"/>
      <c r="AB18" s="62"/>
      <c r="AC18" s="62" t="s">
        <v>791</v>
      </c>
      <c r="AD18" s="62"/>
      <c r="AE18" s="62"/>
      <c r="AF18" s="69">
        <f t="shared" si="3"/>
        <v>0.83120204603580561</v>
      </c>
      <c r="AG18" s="27"/>
      <c r="AH18" s="27" t="b">
        <f t="shared" si="2"/>
        <v>0</v>
      </c>
    </row>
    <row r="19" spans="1:34" ht="44.25" customHeight="1" x14ac:dyDescent="0.25">
      <c r="A19" s="86">
        <v>6</v>
      </c>
      <c r="B19" s="86">
        <v>2018</v>
      </c>
      <c r="C19" s="87" t="s">
        <v>286</v>
      </c>
      <c r="D19" s="74">
        <v>5</v>
      </c>
      <c r="E19" s="87"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112" t="s">
        <v>107</v>
      </c>
      <c r="G19" s="63" t="s">
        <v>116</v>
      </c>
      <c r="H19" s="64" t="s">
        <v>429</v>
      </c>
      <c r="I19" s="83" t="s">
        <v>163</v>
      </c>
      <c r="J19" s="84">
        <v>18</v>
      </c>
      <c r="K19" s="65"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Mejor movilidad para todos</v>
      </c>
      <c r="L19" s="79" t="s">
        <v>644</v>
      </c>
      <c r="M19" s="113">
        <v>80161977</v>
      </c>
      <c r="N19" s="97" t="s">
        <v>660</v>
      </c>
      <c r="O19" s="110">
        <v>20250000</v>
      </c>
      <c r="P19" s="66"/>
      <c r="Q19" s="67"/>
      <c r="R19" s="110">
        <v>1</v>
      </c>
      <c r="S19" s="100">
        <v>6000000</v>
      </c>
      <c r="T19" s="100">
        <f t="shared" si="0"/>
        <v>26250000</v>
      </c>
      <c r="U19" s="100">
        <v>24600000</v>
      </c>
      <c r="V19" s="105">
        <v>43405</v>
      </c>
      <c r="W19" s="105">
        <v>43112</v>
      </c>
      <c r="X19" s="105">
        <v>43464</v>
      </c>
      <c r="Y19" s="86">
        <v>270</v>
      </c>
      <c r="Z19" s="86">
        <v>80</v>
      </c>
      <c r="AA19" s="68"/>
      <c r="AB19" s="62"/>
      <c r="AC19" s="62" t="s">
        <v>791</v>
      </c>
      <c r="AD19" s="62"/>
      <c r="AE19" s="62"/>
      <c r="AF19" s="69">
        <f t="shared" si="3"/>
        <v>0.93714285714285717</v>
      </c>
      <c r="AG19" s="27"/>
      <c r="AH19" s="27" t="b">
        <f t="shared" si="2"/>
        <v>0</v>
      </c>
    </row>
    <row r="20" spans="1:34" ht="44.25" customHeight="1" x14ac:dyDescent="0.25">
      <c r="A20" s="86">
        <v>7</v>
      </c>
      <c r="B20" s="86">
        <v>2018</v>
      </c>
      <c r="C20" s="87" t="s">
        <v>287</v>
      </c>
      <c r="D20" s="74">
        <v>5</v>
      </c>
      <c r="E20" s="87"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112" t="s">
        <v>107</v>
      </c>
      <c r="G20" s="63" t="s">
        <v>116</v>
      </c>
      <c r="H20" s="64" t="s">
        <v>430</v>
      </c>
      <c r="I20" s="83" t="s">
        <v>163</v>
      </c>
      <c r="J20" s="84">
        <v>45</v>
      </c>
      <c r="K20" s="65"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79" t="s">
        <v>642</v>
      </c>
      <c r="M20" s="113">
        <v>1010217972</v>
      </c>
      <c r="N20" s="97" t="s">
        <v>614</v>
      </c>
      <c r="O20" s="110">
        <v>43200000</v>
      </c>
      <c r="P20" s="66"/>
      <c r="Q20" s="67"/>
      <c r="R20" s="110">
        <v>2</v>
      </c>
      <c r="S20" s="100">
        <v>18560000</v>
      </c>
      <c r="T20" s="100">
        <f t="shared" si="0"/>
        <v>61760000</v>
      </c>
      <c r="U20" s="100">
        <v>52320000</v>
      </c>
      <c r="V20" s="105">
        <v>43405</v>
      </c>
      <c r="W20" s="105">
        <v>43112</v>
      </c>
      <c r="X20" s="105">
        <v>43509</v>
      </c>
      <c r="Y20" s="86">
        <v>270</v>
      </c>
      <c r="Z20" s="86">
        <v>125</v>
      </c>
      <c r="AA20" s="68"/>
      <c r="AB20" s="62"/>
      <c r="AC20" s="62" t="s">
        <v>791</v>
      </c>
      <c r="AD20" s="62"/>
      <c r="AE20" s="62"/>
      <c r="AF20" s="69">
        <f t="shared" si="3"/>
        <v>0.84715025906735753</v>
      </c>
      <c r="AG20" s="27"/>
      <c r="AH20" s="27" t="b">
        <f t="shared" si="2"/>
        <v>0</v>
      </c>
    </row>
    <row r="21" spans="1:34" ht="44.25" customHeight="1" x14ac:dyDescent="0.25">
      <c r="A21" s="86">
        <v>8</v>
      </c>
      <c r="B21" s="86">
        <v>2018</v>
      </c>
      <c r="C21" s="87" t="s">
        <v>287</v>
      </c>
      <c r="D21" s="74">
        <v>5</v>
      </c>
      <c r="E21" s="87"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112" t="s">
        <v>107</v>
      </c>
      <c r="G21" s="63" t="s">
        <v>116</v>
      </c>
      <c r="H21" s="64" t="s">
        <v>431</v>
      </c>
      <c r="I21" s="83" t="s">
        <v>163</v>
      </c>
      <c r="J21" s="84">
        <v>45</v>
      </c>
      <c r="K21" s="65"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79" t="s">
        <v>642</v>
      </c>
      <c r="M21" s="113">
        <v>1064976799</v>
      </c>
      <c r="N21" s="97" t="s">
        <v>661</v>
      </c>
      <c r="O21" s="110">
        <v>43200000</v>
      </c>
      <c r="P21" s="66"/>
      <c r="Q21" s="67"/>
      <c r="R21" s="110">
        <v>2</v>
      </c>
      <c r="S21" s="100">
        <v>19360000</v>
      </c>
      <c r="T21" s="100">
        <f t="shared" si="0"/>
        <v>62560000</v>
      </c>
      <c r="U21" s="100">
        <v>52000000</v>
      </c>
      <c r="V21" s="105">
        <v>43405</v>
      </c>
      <c r="W21" s="105">
        <v>43115</v>
      </c>
      <c r="X21" s="105">
        <v>43509</v>
      </c>
      <c r="Y21" s="86">
        <v>270</v>
      </c>
      <c r="Z21" s="86">
        <v>122</v>
      </c>
      <c r="AA21" s="68"/>
      <c r="AB21" s="62"/>
      <c r="AC21" s="62" t="s">
        <v>791</v>
      </c>
      <c r="AD21" s="62"/>
      <c r="AE21" s="62"/>
      <c r="AF21" s="69">
        <f t="shared" si="1"/>
        <v>0.83120204603580561</v>
      </c>
      <c r="AG21" s="27"/>
      <c r="AH21" s="27" t="b">
        <f t="shared" si="2"/>
        <v>0</v>
      </c>
    </row>
    <row r="22" spans="1:34" ht="44.25" customHeight="1" x14ac:dyDescent="0.25">
      <c r="A22" s="86">
        <v>9</v>
      </c>
      <c r="B22" s="86">
        <v>2018</v>
      </c>
      <c r="C22" s="87" t="s">
        <v>288</v>
      </c>
      <c r="D22" s="74">
        <v>5</v>
      </c>
      <c r="E22" s="87"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112" t="s">
        <v>107</v>
      </c>
      <c r="G22" s="63" t="s">
        <v>116</v>
      </c>
      <c r="H22" s="64" t="s">
        <v>432</v>
      </c>
      <c r="I22" s="83" t="s">
        <v>163</v>
      </c>
      <c r="J22" s="84">
        <v>45</v>
      </c>
      <c r="K22" s="65"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79" t="s">
        <v>642</v>
      </c>
      <c r="M22" s="113">
        <v>19385050</v>
      </c>
      <c r="N22" s="97" t="s">
        <v>662</v>
      </c>
      <c r="O22" s="110">
        <v>18000000</v>
      </c>
      <c r="P22" s="66"/>
      <c r="Q22" s="67"/>
      <c r="R22" s="110">
        <v>2</v>
      </c>
      <c r="S22" s="100">
        <v>8466582</v>
      </c>
      <c r="T22" s="100">
        <f t="shared" si="0"/>
        <v>26466582</v>
      </c>
      <c r="U22" s="100">
        <v>21666667</v>
      </c>
      <c r="V22" s="105">
        <v>43405</v>
      </c>
      <c r="W22" s="105">
        <v>43115</v>
      </c>
      <c r="X22" s="105">
        <v>43514</v>
      </c>
      <c r="Y22" s="86">
        <v>270</v>
      </c>
      <c r="Z22" s="86">
        <v>127</v>
      </c>
      <c r="AA22" s="68"/>
      <c r="AB22" s="62"/>
      <c r="AC22" s="62" t="s">
        <v>791</v>
      </c>
      <c r="AD22" s="62"/>
      <c r="AE22" s="62"/>
      <c r="AF22" s="69">
        <f t="shared" si="1"/>
        <v>0.81864242991407055</v>
      </c>
      <c r="AG22" s="27"/>
      <c r="AH22" s="27" t="b">
        <f t="shared" si="2"/>
        <v>0</v>
      </c>
    </row>
    <row r="23" spans="1:34" ht="44.25" customHeight="1" x14ac:dyDescent="0.25">
      <c r="A23" s="86">
        <v>10</v>
      </c>
      <c r="B23" s="86">
        <v>2018</v>
      </c>
      <c r="C23" s="87" t="s">
        <v>289</v>
      </c>
      <c r="D23" s="74">
        <v>5</v>
      </c>
      <c r="E23" s="87"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112" t="s">
        <v>107</v>
      </c>
      <c r="G23" s="63" t="s">
        <v>116</v>
      </c>
      <c r="H23" s="64" t="s">
        <v>433</v>
      </c>
      <c r="I23" s="83" t="s">
        <v>163</v>
      </c>
      <c r="J23" s="84">
        <v>45</v>
      </c>
      <c r="K23" s="65"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79" t="s">
        <v>642</v>
      </c>
      <c r="M23" s="113">
        <v>79851423</v>
      </c>
      <c r="N23" s="97" t="s">
        <v>663</v>
      </c>
      <c r="O23" s="110">
        <v>50400000</v>
      </c>
      <c r="P23" s="66"/>
      <c r="Q23" s="67"/>
      <c r="R23" s="110">
        <v>1</v>
      </c>
      <c r="S23" s="100">
        <v>0</v>
      </c>
      <c r="T23" s="100">
        <f t="shared" si="0"/>
        <v>50400000</v>
      </c>
      <c r="U23" s="100">
        <v>49280000</v>
      </c>
      <c r="V23" s="105">
        <v>43405</v>
      </c>
      <c r="W23" s="105">
        <v>43116</v>
      </c>
      <c r="X23" s="105">
        <v>43464</v>
      </c>
      <c r="Y23" s="86">
        <v>270</v>
      </c>
      <c r="Z23" s="86">
        <v>76</v>
      </c>
      <c r="AA23" s="68"/>
      <c r="AB23" s="62"/>
      <c r="AC23" s="62" t="s">
        <v>791</v>
      </c>
      <c r="AD23" s="62"/>
      <c r="AE23" s="62"/>
      <c r="AF23" s="69">
        <f t="shared" si="1"/>
        <v>0.97777777777777775</v>
      </c>
      <c r="AG23" s="27"/>
      <c r="AH23" s="27" t="b">
        <f t="shared" si="2"/>
        <v>0</v>
      </c>
    </row>
    <row r="24" spans="1:34" ht="44.25" customHeight="1" x14ac:dyDescent="0.25">
      <c r="A24" s="86">
        <v>11</v>
      </c>
      <c r="B24" s="86">
        <v>2018</v>
      </c>
      <c r="C24" s="87" t="s">
        <v>290</v>
      </c>
      <c r="D24" s="74">
        <v>5</v>
      </c>
      <c r="E24" s="87"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112" t="s">
        <v>107</v>
      </c>
      <c r="G24" s="63" t="s">
        <v>116</v>
      </c>
      <c r="H24" s="64" t="s">
        <v>434</v>
      </c>
      <c r="I24" s="83" t="s">
        <v>163</v>
      </c>
      <c r="J24" s="84">
        <v>45</v>
      </c>
      <c r="K24" s="65"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79" t="s">
        <v>642</v>
      </c>
      <c r="M24" s="113">
        <v>80069750</v>
      </c>
      <c r="N24" s="97" t="s">
        <v>664</v>
      </c>
      <c r="O24" s="110">
        <v>49500000</v>
      </c>
      <c r="P24" s="66"/>
      <c r="Q24" s="67"/>
      <c r="R24" s="110">
        <v>2</v>
      </c>
      <c r="S24" s="100">
        <v>21999960</v>
      </c>
      <c r="T24" s="100">
        <f t="shared" si="0"/>
        <v>71499960</v>
      </c>
      <c r="U24" s="100">
        <v>60133333</v>
      </c>
      <c r="V24" s="105">
        <v>43405</v>
      </c>
      <c r="W24" s="105">
        <v>43112</v>
      </c>
      <c r="X24" s="105">
        <v>43504</v>
      </c>
      <c r="Y24" s="86">
        <v>270</v>
      </c>
      <c r="Z24" s="86">
        <v>120</v>
      </c>
      <c r="AA24" s="68"/>
      <c r="AB24" s="62"/>
      <c r="AC24" s="62" t="s">
        <v>791</v>
      </c>
      <c r="AD24" s="62"/>
      <c r="AE24" s="62"/>
      <c r="AF24" s="69">
        <f t="shared" si="1"/>
        <v>0.84102610686775214</v>
      </c>
      <c r="AG24" s="27"/>
      <c r="AH24" s="27" t="b">
        <f t="shared" si="2"/>
        <v>0</v>
      </c>
    </row>
    <row r="25" spans="1:34" ht="44.25" customHeight="1" x14ac:dyDescent="0.25">
      <c r="A25" s="86">
        <v>12</v>
      </c>
      <c r="B25" s="86">
        <v>2018</v>
      </c>
      <c r="C25" s="87" t="s">
        <v>291</v>
      </c>
      <c r="D25" s="74">
        <v>5</v>
      </c>
      <c r="E25" s="87"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112" t="s">
        <v>107</v>
      </c>
      <c r="G25" s="63" t="s">
        <v>116</v>
      </c>
      <c r="H25" s="64" t="s">
        <v>435</v>
      </c>
      <c r="I25" s="83" t="s">
        <v>163</v>
      </c>
      <c r="J25" s="84">
        <v>45</v>
      </c>
      <c r="K25" s="65"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79" t="s">
        <v>642</v>
      </c>
      <c r="M25" s="113">
        <v>19389669</v>
      </c>
      <c r="N25" s="97" t="s">
        <v>665</v>
      </c>
      <c r="O25" s="110">
        <v>40500000</v>
      </c>
      <c r="P25" s="66"/>
      <c r="Q25" s="67"/>
      <c r="R25" s="110">
        <v>2</v>
      </c>
      <c r="S25" s="100">
        <v>14550000</v>
      </c>
      <c r="T25" s="100">
        <f t="shared" si="0"/>
        <v>55050000</v>
      </c>
      <c r="U25" s="100">
        <v>48750000</v>
      </c>
      <c r="V25" s="105">
        <v>43435</v>
      </c>
      <c r="W25" s="105">
        <v>43115</v>
      </c>
      <c r="X25" s="105">
        <v>43484</v>
      </c>
      <c r="Y25" s="86">
        <v>270</v>
      </c>
      <c r="Z25" s="86">
        <v>97</v>
      </c>
      <c r="AA25" s="68"/>
      <c r="AB25" s="62"/>
      <c r="AC25" s="62" t="s">
        <v>791</v>
      </c>
      <c r="AD25" s="62"/>
      <c r="AE25" s="62"/>
      <c r="AF25" s="69">
        <f t="shared" si="1"/>
        <v>0.88555858310626701</v>
      </c>
      <c r="AG25" s="27"/>
      <c r="AH25" s="27" t="b">
        <f t="shared" si="2"/>
        <v>0</v>
      </c>
    </row>
    <row r="26" spans="1:34" ht="44.25" customHeight="1" x14ac:dyDescent="0.25">
      <c r="A26" s="86">
        <v>13</v>
      </c>
      <c r="B26" s="86">
        <v>2018</v>
      </c>
      <c r="C26" s="87" t="s">
        <v>292</v>
      </c>
      <c r="D26" s="74">
        <v>5</v>
      </c>
      <c r="E26" s="87"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112" t="s">
        <v>107</v>
      </c>
      <c r="G26" s="63" t="s">
        <v>116</v>
      </c>
      <c r="H26" s="64" t="s">
        <v>436</v>
      </c>
      <c r="I26" s="83" t="s">
        <v>163</v>
      </c>
      <c r="J26" s="84">
        <v>45</v>
      </c>
      <c r="K26" s="65"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79" t="s">
        <v>642</v>
      </c>
      <c r="M26" s="113">
        <v>1128470583</v>
      </c>
      <c r="N26" s="97" t="s">
        <v>666</v>
      </c>
      <c r="O26" s="110">
        <v>44550000</v>
      </c>
      <c r="P26" s="66"/>
      <c r="Q26" s="67"/>
      <c r="R26" s="110">
        <v>2</v>
      </c>
      <c r="S26" s="100">
        <v>20625000</v>
      </c>
      <c r="T26" s="100">
        <f t="shared" si="0"/>
        <v>65175000</v>
      </c>
      <c r="U26" s="100">
        <v>54120000</v>
      </c>
      <c r="V26" s="105">
        <v>43435</v>
      </c>
      <c r="W26" s="105">
        <v>43112</v>
      </c>
      <c r="X26" s="105">
        <v>43509</v>
      </c>
      <c r="Y26" s="86">
        <v>270</v>
      </c>
      <c r="Z26" s="86">
        <v>125</v>
      </c>
      <c r="AA26" s="68"/>
      <c r="AB26" s="62"/>
      <c r="AC26" s="62" t="s">
        <v>791</v>
      </c>
      <c r="AD26" s="62"/>
      <c r="AE26" s="62"/>
      <c r="AF26" s="69">
        <f t="shared" si="1"/>
        <v>0.83037974683544302</v>
      </c>
      <c r="AG26" s="27"/>
      <c r="AH26" s="27" t="b">
        <f t="shared" si="2"/>
        <v>0</v>
      </c>
    </row>
    <row r="27" spans="1:34" ht="44.25" customHeight="1" x14ac:dyDescent="0.25">
      <c r="A27" s="86">
        <v>14</v>
      </c>
      <c r="B27" s="86">
        <v>2018</v>
      </c>
      <c r="C27" s="87" t="s">
        <v>293</v>
      </c>
      <c r="D27" s="74">
        <v>5</v>
      </c>
      <c r="E27" s="87"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112" t="s">
        <v>107</v>
      </c>
      <c r="G27" s="63" t="s">
        <v>116</v>
      </c>
      <c r="H27" s="64" t="s">
        <v>437</v>
      </c>
      <c r="I27" s="83" t="s">
        <v>163</v>
      </c>
      <c r="J27" s="84">
        <v>3</v>
      </c>
      <c r="K27" s="65"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Igualdad y autonomía para una Bogotá incluyente</v>
      </c>
      <c r="L27" s="79" t="s">
        <v>646</v>
      </c>
      <c r="M27" s="113">
        <v>79781116</v>
      </c>
      <c r="N27" s="97" t="s">
        <v>667</v>
      </c>
      <c r="O27" s="110">
        <v>39645000</v>
      </c>
      <c r="P27" s="66"/>
      <c r="Q27" s="67"/>
      <c r="R27" s="110">
        <v>1</v>
      </c>
      <c r="S27" s="100">
        <v>0</v>
      </c>
      <c r="T27" s="100">
        <f t="shared" si="0"/>
        <v>39645000</v>
      </c>
      <c r="U27" s="100">
        <v>38910833</v>
      </c>
      <c r="V27" s="105">
        <v>43435</v>
      </c>
      <c r="W27" s="105">
        <v>43115</v>
      </c>
      <c r="X27" s="105">
        <v>43464</v>
      </c>
      <c r="Y27" s="86">
        <v>270</v>
      </c>
      <c r="Z27" s="86">
        <v>77</v>
      </c>
      <c r="AA27" s="68"/>
      <c r="AB27" s="62"/>
      <c r="AC27" s="62" t="s">
        <v>791</v>
      </c>
      <c r="AD27" s="62"/>
      <c r="AE27" s="62"/>
      <c r="AF27" s="69">
        <f t="shared" si="1"/>
        <v>0.98148147307352751</v>
      </c>
      <c r="AG27" s="27"/>
      <c r="AH27" s="27" t="b">
        <f t="shared" si="2"/>
        <v>0</v>
      </c>
    </row>
    <row r="28" spans="1:34" ht="44.25" customHeight="1" x14ac:dyDescent="0.25">
      <c r="A28" s="86">
        <v>15</v>
      </c>
      <c r="B28" s="86">
        <v>2018</v>
      </c>
      <c r="C28" s="87" t="s">
        <v>294</v>
      </c>
      <c r="D28" s="74">
        <v>5</v>
      </c>
      <c r="E28" s="87"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112" t="s">
        <v>107</v>
      </c>
      <c r="G28" s="63" t="s">
        <v>116</v>
      </c>
      <c r="H28" s="64" t="s">
        <v>438</v>
      </c>
      <c r="I28" s="83" t="s">
        <v>163</v>
      </c>
      <c r="J28" s="84">
        <v>45</v>
      </c>
      <c r="K28" s="65"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79" t="s">
        <v>642</v>
      </c>
      <c r="M28" s="76">
        <v>1109291034</v>
      </c>
      <c r="N28" s="97" t="s">
        <v>668</v>
      </c>
      <c r="O28" s="110">
        <v>25200000</v>
      </c>
      <c r="P28" s="66"/>
      <c r="Q28" s="67"/>
      <c r="R28" s="110">
        <v>2</v>
      </c>
      <c r="S28" s="100">
        <v>11013304</v>
      </c>
      <c r="T28" s="100">
        <f t="shared" si="0"/>
        <v>36213304</v>
      </c>
      <c r="U28" s="100">
        <v>29960000</v>
      </c>
      <c r="V28" s="105">
        <v>43435</v>
      </c>
      <c r="W28" s="105">
        <v>43119</v>
      </c>
      <c r="X28" s="105">
        <v>43509</v>
      </c>
      <c r="Y28" s="86">
        <v>270</v>
      </c>
      <c r="Z28" s="86">
        <v>118</v>
      </c>
      <c r="AA28" s="68"/>
      <c r="AB28" s="62"/>
      <c r="AC28" s="62" t="s">
        <v>791</v>
      </c>
      <c r="AD28" s="62"/>
      <c r="AE28" s="62"/>
      <c r="AF28" s="69">
        <f t="shared" si="1"/>
        <v>0.82732025777045914</v>
      </c>
      <c r="AG28" s="27"/>
      <c r="AH28" s="27" t="b">
        <f t="shared" si="2"/>
        <v>0</v>
      </c>
    </row>
    <row r="29" spans="1:34" ht="44.25" customHeight="1" x14ac:dyDescent="0.25">
      <c r="A29" s="86">
        <v>16</v>
      </c>
      <c r="B29" s="86">
        <v>2018</v>
      </c>
      <c r="C29" s="87" t="s">
        <v>294</v>
      </c>
      <c r="D29" s="74">
        <v>5</v>
      </c>
      <c r="E29" s="87"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112" t="s">
        <v>107</v>
      </c>
      <c r="G29" s="63" t="s">
        <v>116</v>
      </c>
      <c r="H29" s="64" t="s">
        <v>439</v>
      </c>
      <c r="I29" s="83" t="s">
        <v>163</v>
      </c>
      <c r="J29" s="84">
        <v>45</v>
      </c>
      <c r="K29" s="65"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79" t="s">
        <v>642</v>
      </c>
      <c r="M29" s="113">
        <v>51657259</v>
      </c>
      <c r="N29" s="97" t="s">
        <v>669</v>
      </c>
      <c r="O29" s="110">
        <v>25200000</v>
      </c>
      <c r="P29" s="66"/>
      <c r="Q29" s="67"/>
      <c r="R29" s="110">
        <v>2</v>
      </c>
      <c r="S29" s="100">
        <v>11013304</v>
      </c>
      <c r="T29" s="100">
        <f t="shared" si="0"/>
        <v>36213304</v>
      </c>
      <c r="U29" s="100">
        <v>29960000</v>
      </c>
      <c r="V29" s="105">
        <v>43435</v>
      </c>
      <c r="W29" s="105">
        <v>43119</v>
      </c>
      <c r="X29" s="105">
        <v>43509</v>
      </c>
      <c r="Y29" s="86">
        <v>270</v>
      </c>
      <c r="Z29" s="86">
        <v>118</v>
      </c>
      <c r="AA29" s="68"/>
      <c r="AB29" s="62"/>
      <c r="AC29" s="62" t="s">
        <v>791</v>
      </c>
      <c r="AD29" s="62"/>
      <c r="AE29" s="62"/>
      <c r="AF29" s="69">
        <f t="shared" si="1"/>
        <v>0.82732025777045914</v>
      </c>
      <c r="AG29" s="27"/>
      <c r="AH29" s="27" t="b">
        <f t="shared" si="2"/>
        <v>0</v>
      </c>
    </row>
    <row r="30" spans="1:34" ht="44.25" customHeight="1" x14ac:dyDescent="0.25">
      <c r="A30" s="86">
        <v>17</v>
      </c>
      <c r="B30" s="86">
        <v>2018</v>
      </c>
      <c r="C30" s="87" t="s">
        <v>295</v>
      </c>
      <c r="D30" s="74">
        <v>5</v>
      </c>
      <c r="E30" s="87"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112" t="s">
        <v>107</v>
      </c>
      <c r="G30" s="63" t="s">
        <v>116</v>
      </c>
      <c r="H30" s="64" t="s">
        <v>440</v>
      </c>
      <c r="I30" s="83" t="s">
        <v>163</v>
      </c>
      <c r="J30" s="84">
        <v>45</v>
      </c>
      <c r="K30" s="65"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79" t="s">
        <v>642</v>
      </c>
      <c r="M30" s="113">
        <v>1098683674</v>
      </c>
      <c r="N30" s="97" t="s">
        <v>670</v>
      </c>
      <c r="O30" s="110">
        <v>44550000</v>
      </c>
      <c r="P30" s="66"/>
      <c r="Q30" s="67"/>
      <c r="R30" s="110">
        <v>2</v>
      </c>
      <c r="S30" s="100">
        <v>20130000</v>
      </c>
      <c r="T30" s="100">
        <f t="shared" si="0"/>
        <v>64680000</v>
      </c>
      <c r="U30" s="100">
        <v>53625000</v>
      </c>
      <c r="V30" s="105">
        <v>43435</v>
      </c>
      <c r="W30" s="105">
        <v>43115</v>
      </c>
      <c r="X30" s="105">
        <v>43509</v>
      </c>
      <c r="Y30" s="86">
        <v>270</v>
      </c>
      <c r="Z30" s="86">
        <v>122</v>
      </c>
      <c r="AA30" s="68"/>
      <c r="AB30" s="62"/>
      <c r="AC30" s="62" t="s">
        <v>791</v>
      </c>
      <c r="AD30" s="62"/>
      <c r="AE30" s="62"/>
      <c r="AF30" s="69">
        <f t="shared" si="1"/>
        <v>0.82908163265306123</v>
      </c>
      <c r="AG30" s="27"/>
      <c r="AH30" s="27" t="b">
        <f t="shared" si="2"/>
        <v>0</v>
      </c>
    </row>
    <row r="31" spans="1:34" ht="44.25" customHeight="1" x14ac:dyDescent="0.25">
      <c r="A31" s="86">
        <v>18</v>
      </c>
      <c r="B31" s="86">
        <v>2018</v>
      </c>
      <c r="C31" s="87" t="s">
        <v>296</v>
      </c>
      <c r="D31" s="74">
        <v>5</v>
      </c>
      <c r="E31" s="87"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112" t="s">
        <v>107</v>
      </c>
      <c r="G31" s="63" t="s">
        <v>116</v>
      </c>
      <c r="H31" s="64" t="s">
        <v>441</v>
      </c>
      <c r="I31" s="83" t="s">
        <v>163</v>
      </c>
      <c r="J31" s="84">
        <v>3</v>
      </c>
      <c r="K31" s="65"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Igualdad y autonomía para una Bogotá incluyente</v>
      </c>
      <c r="L31" s="79" t="s">
        <v>646</v>
      </c>
      <c r="M31" s="113">
        <v>1023951493</v>
      </c>
      <c r="N31" s="97" t="s">
        <v>671</v>
      </c>
      <c r="O31" s="110">
        <v>25200000</v>
      </c>
      <c r="P31" s="66"/>
      <c r="Q31" s="67"/>
      <c r="R31" s="110">
        <v>2</v>
      </c>
      <c r="S31" s="100">
        <v>9986641</v>
      </c>
      <c r="T31" s="100">
        <f t="shared" si="0"/>
        <v>35186641</v>
      </c>
      <c r="U31" s="100">
        <v>30333333</v>
      </c>
      <c r="V31" s="105">
        <v>43435</v>
      </c>
      <c r="W31" s="105">
        <v>43115</v>
      </c>
      <c r="X31" s="105">
        <v>43494</v>
      </c>
      <c r="Y31" s="86">
        <v>270</v>
      </c>
      <c r="Z31" s="86">
        <v>107</v>
      </c>
      <c r="AA31" s="68"/>
      <c r="AB31" s="62"/>
      <c r="AC31" s="62" t="s">
        <v>791</v>
      </c>
      <c r="AD31" s="62"/>
      <c r="AE31" s="62"/>
      <c r="AF31" s="69">
        <f t="shared" si="1"/>
        <v>0.86206958487455509</v>
      </c>
      <c r="AG31" s="27"/>
      <c r="AH31" s="27" t="b">
        <f t="shared" si="2"/>
        <v>0</v>
      </c>
    </row>
    <row r="32" spans="1:34" ht="44.25" customHeight="1" x14ac:dyDescent="0.25">
      <c r="A32" s="86">
        <v>20</v>
      </c>
      <c r="B32" s="86">
        <v>2018</v>
      </c>
      <c r="C32" s="87" t="s">
        <v>297</v>
      </c>
      <c r="D32" s="74">
        <v>5</v>
      </c>
      <c r="E32" s="87"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112" t="s">
        <v>107</v>
      </c>
      <c r="G32" s="63" t="s">
        <v>116</v>
      </c>
      <c r="H32" s="64" t="s">
        <v>442</v>
      </c>
      <c r="I32" s="83" t="s">
        <v>163</v>
      </c>
      <c r="J32" s="84">
        <v>45</v>
      </c>
      <c r="K32" s="65"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79" t="s">
        <v>642</v>
      </c>
      <c r="M32" s="113">
        <v>52849930</v>
      </c>
      <c r="N32" s="97" t="s">
        <v>672</v>
      </c>
      <c r="O32" s="110">
        <v>44550000</v>
      </c>
      <c r="P32" s="66"/>
      <c r="Q32" s="67"/>
      <c r="R32" s="110">
        <v>2</v>
      </c>
      <c r="S32" s="100">
        <v>17985000</v>
      </c>
      <c r="T32" s="100">
        <f t="shared" si="0"/>
        <v>62535000</v>
      </c>
      <c r="U32" s="100">
        <v>54120000</v>
      </c>
      <c r="V32" s="105">
        <v>43435</v>
      </c>
      <c r="W32" s="105">
        <v>43112</v>
      </c>
      <c r="X32" s="105">
        <v>43499</v>
      </c>
      <c r="Y32" s="86">
        <v>270</v>
      </c>
      <c r="Z32" s="86">
        <v>115</v>
      </c>
      <c r="AA32" s="68"/>
      <c r="AB32" s="62"/>
      <c r="AC32" s="62" t="s">
        <v>791</v>
      </c>
      <c r="AD32" s="62"/>
      <c r="AE32" s="62"/>
      <c r="AF32" s="69">
        <f t="shared" si="1"/>
        <v>0.86543535620052769</v>
      </c>
      <c r="AG32" s="27"/>
      <c r="AH32" s="27" t="b">
        <f t="shared" si="2"/>
        <v>0</v>
      </c>
    </row>
    <row r="33" spans="1:34" ht="44.25" customHeight="1" x14ac:dyDescent="0.25">
      <c r="A33" s="86">
        <v>21</v>
      </c>
      <c r="B33" s="86">
        <v>2018</v>
      </c>
      <c r="C33" s="87" t="s">
        <v>297</v>
      </c>
      <c r="D33" s="74">
        <v>5</v>
      </c>
      <c r="E33" s="87"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112" t="s">
        <v>107</v>
      </c>
      <c r="G33" s="63" t="s">
        <v>116</v>
      </c>
      <c r="H33" s="64" t="s">
        <v>443</v>
      </c>
      <c r="I33" s="83" t="s">
        <v>163</v>
      </c>
      <c r="J33" s="84">
        <v>45</v>
      </c>
      <c r="K33" s="65"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79" t="s">
        <v>642</v>
      </c>
      <c r="M33" s="113">
        <v>52927330</v>
      </c>
      <c r="N33" s="97" t="s">
        <v>673</v>
      </c>
      <c r="O33" s="110">
        <v>44550000</v>
      </c>
      <c r="P33" s="66"/>
      <c r="Q33" s="67"/>
      <c r="R33" s="110">
        <v>2</v>
      </c>
      <c r="S33" s="100">
        <v>18975000</v>
      </c>
      <c r="T33" s="100">
        <f t="shared" si="0"/>
        <v>63525000</v>
      </c>
      <c r="U33" s="100">
        <v>53295000</v>
      </c>
      <c r="V33" s="105">
        <v>43435</v>
      </c>
      <c r="W33" s="105">
        <v>43112</v>
      </c>
      <c r="X33" s="105">
        <v>43499</v>
      </c>
      <c r="Y33" s="86">
        <v>270</v>
      </c>
      <c r="Z33" s="86">
        <v>109</v>
      </c>
      <c r="AA33" s="68"/>
      <c r="AB33" s="62"/>
      <c r="AC33" s="62" t="s">
        <v>791</v>
      </c>
      <c r="AD33" s="62"/>
      <c r="AE33" s="62"/>
      <c r="AF33" s="69">
        <f t="shared" si="1"/>
        <v>0.83896103896103891</v>
      </c>
      <c r="AG33" s="27"/>
      <c r="AH33" s="27" t="b">
        <f t="shared" si="2"/>
        <v>0</v>
      </c>
    </row>
    <row r="34" spans="1:34" ht="44.25" customHeight="1" x14ac:dyDescent="0.25">
      <c r="A34" s="86">
        <v>22</v>
      </c>
      <c r="B34" s="86">
        <v>2018</v>
      </c>
      <c r="C34" s="87" t="s">
        <v>298</v>
      </c>
      <c r="D34" s="74">
        <v>5</v>
      </c>
      <c r="E34" s="87"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112" t="s">
        <v>107</v>
      </c>
      <c r="G34" s="63" t="s">
        <v>116</v>
      </c>
      <c r="H34" s="64" t="s">
        <v>444</v>
      </c>
      <c r="I34" s="83" t="s">
        <v>163</v>
      </c>
      <c r="J34" s="84">
        <v>3</v>
      </c>
      <c r="K34" s="65"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Igualdad y autonomía para una Bogotá incluyente</v>
      </c>
      <c r="L34" s="79" t="s">
        <v>646</v>
      </c>
      <c r="M34" s="113">
        <v>1026250398</v>
      </c>
      <c r="N34" s="97" t="s">
        <v>674</v>
      </c>
      <c r="O34" s="110">
        <v>38367000</v>
      </c>
      <c r="P34" s="66"/>
      <c r="Q34" s="67"/>
      <c r="R34" s="110">
        <v>2</v>
      </c>
      <c r="S34" s="100">
        <v>12931100</v>
      </c>
      <c r="T34" s="100">
        <f t="shared" si="0"/>
        <v>51298100</v>
      </c>
      <c r="U34" s="100">
        <v>46040400</v>
      </c>
      <c r="V34" s="105">
        <v>43435</v>
      </c>
      <c r="W34" s="105">
        <v>43116</v>
      </c>
      <c r="X34" s="105">
        <v>43480</v>
      </c>
      <c r="Y34" s="86">
        <v>270</v>
      </c>
      <c r="Z34" s="86">
        <v>91</v>
      </c>
      <c r="AA34" s="68"/>
      <c r="AB34" s="62"/>
      <c r="AC34" s="62" t="s">
        <v>791</v>
      </c>
      <c r="AD34" s="62"/>
      <c r="AE34" s="62"/>
      <c r="AF34" s="69">
        <f t="shared" si="1"/>
        <v>0.89750692520775621</v>
      </c>
      <c r="AG34" s="27"/>
      <c r="AH34" s="27" t="b">
        <f t="shared" si="2"/>
        <v>0</v>
      </c>
    </row>
    <row r="35" spans="1:34" ht="44.25" customHeight="1" x14ac:dyDescent="0.25">
      <c r="A35" s="86">
        <v>23</v>
      </c>
      <c r="B35" s="86">
        <v>2018</v>
      </c>
      <c r="C35" s="87" t="s">
        <v>299</v>
      </c>
      <c r="D35" s="74">
        <v>5</v>
      </c>
      <c r="E35" s="87"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112" t="s">
        <v>107</v>
      </c>
      <c r="G35" s="63" t="s">
        <v>116</v>
      </c>
      <c r="H35" s="64" t="s">
        <v>445</v>
      </c>
      <c r="I35" s="83" t="s">
        <v>163</v>
      </c>
      <c r="J35" s="84">
        <v>45</v>
      </c>
      <c r="K35" s="65"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79" t="s">
        <v>642</v>
      </c>
      <c r="M35" s="113">
        <v>79772071</v>
      </c>
      <c r="N35" s="97" t="s">
        <v>675</v>
      </c>
      <c r="O35" s="110">
        <v>18900000</v>
      </c>
      <c r="P35" s="66"/>
      <c r="Q35" s="67"/>
      <c r="R35" s="110">
        <v>2</v>
      </c>
      <c r="S35" s="100">
        <v>6440000</v>
      </c>
      <c r="T35" s="100">
        <f t="shared" si="0"/>
        <v>25340000</v>
      </c>
      <c r="U35" s="100">
        <v>22750000</v>
      </c>
      <c r="V35" s="105">
        <v>43435</v>
      </c>
      <c r="W35" s="105">
        <v>43115</v>
      </c>
      <c r="X35" s="105">
        <v>43480</v>
      </c>
      <c r="Y35" s="86">
        <v>270</v>
      </c>
      <c r="Z35" s="86">
        <v>92</v>
      </c>
      <c r="AA35" s="68"/>
      <c r="AB35" s="62"/>
      <c r="AC35" s="62" t="s">
        <v>791</v>
      </c>
      <c r="AD35" s="62"/>
      <c r="AE35" s="62"/>
      <c r="AF35" s="69">
        <f t="shared" si="1"/>
        <v>0.89779005524861877</v>
      </c>
      <c r="AG35" s="27"/>
      <c r="AH35" s="27" t="b">
        <f t="shared" si="2"/>
        <v>0</v>
      </c>
    </row>
    <row r="36" spans="1:34" ht="44.25" customHeight="1" x14ac:dyDescent="0.25">
      <c r="A36" s="86">
        <v>24</v>
      </c>
      <c r="B36" s="86">
        <v>2018</v>
      </c>
      <c r="C36" s="87" t="s">
        <v>298</v>
      </c>
      <c r="D36" s="74">
        <v>5</v>
      </c>
      <c r="E36" s="87"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112" t="s">
        <v>107</v>
      </c>
      <c r="G36" s="63" t="s">
        <v>116</v>
      </c>
      <c r="H36" s="64" t="s">
        <v>446</v>
      </c>
      <c r="I36" s="83" t="s">
        <v>163</v>
      </c>
      <c r="J36" s="84">
        <v>3</v>
      </c>
      <c r="K36" s="65"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Igualdad y autonomía para una Bogotá incluyente</v>
      </c>
      <c r="L36" s="79" t="s">
        <v>646</v>
      </c>
      <c r="M36" s="113">
        <v>7185329</v>
      </c>
      <c r="N36" s="97" t="s">
        <v>676</v>
      </c>
      <c r="O36" s="110">
        <v>38367000</v>
      </c>
      <c r="P36" s="66"/>
      <c r="Q36" s="67"/>
      <c r="R36" s="110">
        <v>2</v>
      </c>
      <c r="S36" s="100">
        <v>15062600</v>
      </c>
      <c r="T36" s="100">
        <f t="shared" si="0"/>
        <v>53429600</v>
      </c>
      <c r="U36" s="100">
        <v>46040400</v>
      </c>
      <c r="V36" s="105">
        <v>43435</v>
      </c>
      <c r="W36" s="105">
        <v>43116</v>
      </c>
      <c r="X36" s="105">
        <v>43494</v>
      </c>
      <c r="Y36" s="86">
        <v>270</v>
      </c>
      <c r="Z36" s="86">
        <v>106</v>
      </c>
      <c r="AA36" s="68"/>
      <c r="AB36" s="62"/>
      <c r="AC36" s="62" t="s">
        <v>791</v>
      </c>
      <c r="AD36" s="62"/>
      <c r="AE36" s="62"/>
      <c r="AF36" s="69">
        <f t="shared" si="1"/>
        <v>0.86170212765957444</v>
      </c>
      <c r="AG36" s="27"/>
      <c r="AH36" s="27" t="b">
        <f t="shared" si="2"/>
        <v>0</v>
      </c>
    </row>
    <row r="37" spans="1:34" ht="44.25" customHeight="1" x14ac:dyDescent="0.25">
      <c r="A37" s="86">
        <v>25</v>
      </c>
      <c r="B37" s="86">
        <v>2018</v>
      </c>
      <c r="C37" s="87" t="s">
        <v>300</v>
      </c>
      <c r="D37" s="74">
        <v>5</v>
      </c>
      <c r="E37" s="87"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112" t="s">
        <v>107</v>
      </c>
      <c r="G37" s="63" t="s">
        <v>116</v>
      </c>
      <c r="H37" s="64" t="s">
        <v>447</v>
      </c>
      <c r="I37" s="83" t="s">
        <v>163</v>
      </c>
      <c r="J37" s="84">
        <v>45</v>
      </c>
      <c r="K37" s="65"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79" t="s">
        <v>642</v>
      </c>
      <c r="M37" s="113">
        <v>80769750</v>
      </c>
      <c r="N37" s="97" t="s">
        <v>677</v>
      </c>
      <c r="O37" s="110">
        <v>44550000</v>
      </c>
      <c r="P37" s="66"/>
      <c r="Q37" s="67"/>
      <c r="R37" s="110">
        <v>1</v>
      </c>
      <c r="S37" s="100">
        <v>12540000</v>
      </c>
      <c r="T37" s="100">
        <f t="shared" si="0"/>
        <v>57090000</v>
      </c>
      <c r="U37" s="100">
        <v>53460000</v>
      </c>
      <c r="V37" s="106">
        <v>43435</v>
      </c>
      <c r="W37" s="105">
        <v>43116</v>
      </c>
      <c r="X37" s="105">
        <v>43464</v>
      </c>
      <c r="Y37" s="86">
        <v>270</v>
      </c>
      <c r="Z37" s="86">
        <v>76</v>
      </c>
      <c r="AA37" s="68"/>
      <c r="AB37" s="62"/>
      <c r="AC37" s="62" t="s">
        <v>791</v>
      </c>
      <c r="AD37" s="62"/>
      <c r="AE37" s="62"/>
      <c r="AF37" s="69">
        <f t="shared" si="1"/>
        <v>0.93641618497109824</v>
      </c>
      <c r="AG37" s="27"/>
      <c r="AH37" s="27" t="b">
        <f t="shared" si="2"/>
        <v>0</v>
      </c>
    </row>
    <row r="38" spans="1:34" ht="44.25" customHeight="1" x14ac:dyDescent="0.25">
      <c r="A38" s="86">
        <v>26</v>
      </c>
      <c r="B38" s="86">
        <v>2018</v>
      </c>
      <c r="C38" s="87" t="s">
        <v>298</v>
      </c>
      <c r="D38" s="74">
        <v>5</v>
      </c>
      <c r="E38" s="87"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112" t="s">
        <v>107</v>
      </c>
      <c r="G38" s="63" t="s">
        <v>116</v>
      </c>
      <c r="H38" s="64" t="s">
        <v>448</v>
      </c>
      <c r="I38" s="83" t="s">
        <v>163</v>
      </c>
      <c r="J38" s="84">
        <v>3</v>
      </c>
      <c r="K38" s="65"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Igualdad y autonomía para una Bogotá incluyente</v>
      </c>
      <c r="L38" s="79" t="s">
        <v>646</v>
      </c>
      <c r="M38" s="113">
        <v>1030530840</v>
      </c>
      <c r="N38" s="97" t="s">
        <v>678</v>
      </c>
      <c r="O38" s="110">
        <v>38367000</v>
      </c>
      <c r="P38" s="66"/>
      <c r="Q38" s="67"/>
      <c r="R38" s="110">
        <v>2</v>
      </c>
      <c r="S38" s="100">
        <v>17194100</v>
      </c>
      <c r="T38" s="100">
        <f t="shared" si="0"/>
        <v>55561100</v>
      </c>
      <c r="U38" s="100">
        <v>45614100</v>
      </c>
      <c r="V38" s="106">
        <v>43435</v>
      </c>
      <c r="W38" s="105">
        <v>43116</v>
      </c>
      <c r="X38" s="105">
        <v>43509</v>
      </c>
      <c r="Y38" s="86">
        <v>270</v>
      </c>
      <c r="Z38" s="86">
        <v>121</v>
      </c>
      <c r="AA38" s="68"/>
      <c r="AB38" s="62"/>
      <c r="AC38" s="62" t="s">
        <v>791</v>
      </c>
      <c r="AD38" s="62"/>
      <c r="AE38" s="62"/>
      <c r="AF38" s="69">
        <f t="shared" si="1"/>
        <v>0.82097186700767266</v>
      </c>
      <c r="AG38" s="27"/>
      <c r="AH38" s="27" t="b">
        <f t="shared" si="2"/>
        <v>0</v>
      </c>
    </row>
    <row r="39" spans="1:34" ht="44.25" customHeight="1" x14ac:dyDescent="0.25">
      <c r="A39" s="86">
        <v>27</v>
      </c>
      <c r="B39" s="86">
        <v>2018</v>
      </c>
      <c r="C39" s="87" t="s">
        <v>301</v>
      </c>
      <c r="D39" s="74">
        <v>5</v>
      </c>
      <c r="E39" s="87"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112" t="s">
        <v>107</v>
      </c>
      <c r="G39" s="63" t="s">
        <v>116</v>
      </c>
      <c r="H39" s="64" t="s">
        <v>449</v>
      </c>
      <c r="I39" s="83" t="s">
        <v>163</v>
      </c>
      <c r="J39" s="84">
        <v>45</v>
      </c>
      <c r="K39" s="65"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79" t="s">
        <v>642</v>
      </c>
      <c r="M39" s="113">
        <v>79310723</v>
      </c>
      <c r="N39" s="97" t="s">
        <v>679</v>
      </c>
      <c r="O39" s="110">
        <v>18900000</v>
      </c>
      <c r="P39" s="66"/>
      <c r="Q39" s="67"/>
      <c r="R39" s="110">
        <v>2</v>
      </c>
      <c r="S39" s="100">
        <v>7910000</v>
      </c>
      <c r="T39" s="100">
        <f t="shared" si="0"/>
        <v>26810000</v>
      </c>
      <c r="U39" s="100">
        <v>21770000</v>
      </c>
      <c r="V39" s="106">
        <v>43435</v>
      </c>
      <c r="W39" s="105">
        <v>43129</v>
      </c>
      <c r="X39" s="105">
        <v>43514</v>
      </c>
      <c r="Y39" s="86">
        <v>270</v>
      </c>
      <c r="Z39" s="86">
        <v>113</v>
      </c>
      <c r="AA39" s="68"/>
      <c r="AB39" s="62"/>
      <c r="AC39" s="62" t="s">
        <v>791</v>
      </c>
      <c r="AD39" s="62"/>
      <c r="AE39" s="62"/>
      <c r="AF39" s="69">
        <f t="shared" si="1"/>
        <v>0.81201044386422971</v>
      </c>
      <c r="AG39" s="27"/>
      <c r="AH39" s="27" t="b">
        <f t="shared" si="2"/>
        <v>0</v>
      </c>
    </row>
    <row r="40" spans="1:34" ht="44.25" customHeight="1" x14ac:dyDescent="0.25">
      <c r="A40" s="86">
        <v>28</v>
      </c>
      <c r="B40" s="86">
        <v>2018</v>
      </c>
      <c r="C40" s="87" t="s">
        <v>298</v>
      </c>
      <c r="D40" s="74">
        <v>5</v>
      </c>
      <c r="E40" s="87"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112" t="s">
        <v>107</v>
      </c>
      <c r="G40" s="63" t="s">
        <v>116</v>
      </c>
      <c r="H40" s="64" t="s">
        <v>450</v>
      </c>
      <c r="I40" s="83" t="s">
        <v>163</v>
      </c>
      <c r="J40" s="84">
        <v>3</v>
      </c>
      <c r="K40" s="65"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Igualdad y autonomía para una Bogotá incluyente</v>
      </c>
      <c r="L40" s="79" t="s">
        <v>646</v>
      </c>
      <c r="M40" s="113">
        <v>1010181020</v>
      </c>
      <c r="N40" s="97" t="s">
        <v>680</v>
      </c>
      <c r="O40" s="110">
        <v>38367000</v>
      </c>
      <c r="P40" s="66"/>
      <c r="Q40" s="67"/>
      <c r="R40" s="110">
        <v>2</v>
      </c>
      <c r="S40" s="100">
        <v>15062600</v>
      </c>
      <c r="T40" s="100">
        <f t="shared" si="0"/>
        <v>53429600</v>
      </c>
      <c r="U40" s="100">
        <v>46040400</v>
      </c>
      <c r="V40" s="106">
        <v>43435</v>
      </c>
      <c r="W40" s="105">
        <v>43116</v>
      </c>
      <c r="X40" s="105">
        <v>43494</v>
      </c>
      <c r="Y40" s="86">
        <v>270</v>
      </c>
      <c r="Z40" s="86">
        <v>106</v>
      </c>
      <c r="AA40" s="68"/>
      <c r="AB40" s="62"/>
      <c r="AC40" s="62" t="s">
        <v>791</v>
      </c>
      <c r="AD40" s="62"/>
      <c r="AE40" s="62"/>
      <c r="AF40" s="69">
        <f t="shared" si="1"/>
        <v>0.86170212765957444</v>
      </c>
      <c r="AG40" s="27"/>
      <c r="AH40" s="27" t="b">
        <f t="shared" si="2"/>
        <v>0</v>
      </c>
    </row>
    <row r="41" spans="1:34" ht="44.25" customHeight="1" x14ac:dyDescent="0.25">
      <c r="A41" s="86">
        <v>29</v>
      </c>
      <c r="B41" s="86">
        <v>2018</v>
      </c>
      <c r="C41" s="87" t="s">
        <v>298</v>
      </c>
      <c r="D41" s="74">
        <v>5</v>
      </c>
      <c r="E41" s="87"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112" t="s">
        <v>107</v>
      </c>
      <c r="G41" s="63" t="s">
        <v>116</v>
      </c>
      <c r="H41" s="64" t="s">
        <v>444</v>
      </c>
      <c r="I41" s="83" t="s">
        <v>163</v>
      </c>
      <c r="J41" s="84">
        <v>3</v>
      </c>
      <c r="K41" s="65"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Igualdad y autonomía para una Bogotá incluyente</v>
      </c>
      <c r="L41" s="79" t="s">
        <v>646</v>
      </c>
      <c r="M41" s="113">
        <v>1022356559</v>
      </c>
      <c r="N41" s="97" t="s">
        <v>681</v>
      </c>
      <c r="O41" s="110">
        <v>38367000</v>
      </c>
      <c r="P41" s="66"/>
      <c r="Q41" s="67"/>
      <c r="R41" s="110">
        <v>2</v>
      </c>
      <c r="S41" s="100">
        <v>12931100</v>
      </c>
      <c r="T41" s="100">
        <f t="shared" si="0"/>
        <v>51298100</v>
      </c>
      <c r="U41" s="100">
        <v>46040400</v>
      </c>
      <c r="V41" s="106">
        <v>43435</v>
      </c>
      <c r="W41" s="105">
        <v>43116</v>
      </c>
      <c r="X41" s="105">
        <v>43480</v>
      </c>
      <c r="Y41" s="86">
        <v>270</v>
      </c>
      <c r="Z41" s="86">
        <v>91</v>
      </c>
      <c r="AA41" s="68"/>
      <c r="AB41" s="62"/>
      <c r="AC41" s="62" t="s">
        <v>791</v>
      </c>
      <c r="AD41" s="62"/>
      <c r="AE41" s="62"/>
      <c r="AF41" s="69">
        <f t="shared" si="1"/>
        <v>0.89750692520775621</v>
      </c>
      <c r="AG41" s="27"/>
      <c r="AH41" s="27" t="b">
        <f t="shared" si="2"/>
        <v>0</v>
      </c>
    </row>
    <row r="42" spans="1:34" ht="44.25" customHeight="1" x14ac:dyDescent="0.25">
      <c r="A42" s="86">
        <v>30</v>
      </c>
      <c r="B42" s="86">
        <v>2018</v>
      </c>
      <c r="C42" s="87" t="s">
        <v>302</v>
      </c>
      <c r="D42" s="74">
        <v>5</v>
      </c>
      <c r="E42" s="87"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112" t="s">
        <v>107</v>
      </c>
      <c r="G42" s="63" t="s">
        <v>116</v>
      </c>
      <c r="H42" s="64" t="s">
        <v>451</v>
      </c>
      <c r="I42" s="83" t="s">
        <v>163</v>
      </c>
      <c r="J42" s="84">
        <v>45</v>
      </c>
      <c r="K42" s="65"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79" t="s">
        <v>642</v>
      </c>
      <c r="M42" s="113">
        <v>1013611947</v>
      </c>
      <c r="N42" s="97" t="s">
        <v>631</v>
      </c>
      <c r="O42" s="110">
        <v>40500000</v>
      </c>
      <c r="P42" s="66"/>
      <c r="Q42" s="67"/>
      <c r="R42" s="110">
        <v>1</v>
      </c>
      <c r="S42" s="100">
        <v>0</v>
      </c>
      <c r="T42" s="100">
        <f t="shared" si="0"/>
        <v>40500000</v>
      </c>
      <c r="U42" s="100">
        <v>40500000</v>
      </c>
      <c r="V42" s="106">
        <v>43435</v>
      </c>
      <c r="W42" s="105">
        <v>43118</v>
      </c>
      <c r="X42" s="105">
        <v>43464</v>
      </c>
      <c r="Y42" s="86">
        <v>270</v>
      </c>
      <c r="Z42" s="86">
        <v>74</v>
      </c>
      <c r="AA42" s="68"/>
      <c r="AB42" s="62"/>
      <c r="AC42" s="62"/>
      <c r="AD42" s="62" t="s">
        <v>791</v>
      </c>
      <c r="AE42" s="62"/>
      <c r="AF42" s="69">
        <f t="shared" si="1"/>
        <v>1</v>
      </c>
      <c r="AG42" s="27"/>
      <c r="AH42" s="27" t="b">
        <f t="shared" si="2"/>
        <v>0</v>
      </c>
    </row>
    <row r="43" spans="1:34" ht="44.25" customHeight="1" x14ac:dyDescent="0.25">
      <c r="A43" s="86">
        <v>31</v>
      </c>
      <c r="B43" s="86">
        <v>2018</v>
      </c>
      <c r="C43" s="87" t="s">
        <v>303</v>
      </c>
      <c r="D43" s="74">
        <v>5</v>
      </c>
      <c r="E43" s="87"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112" t="s">
        <v>107</v>
      </c>
      <c r="G43" s="63" t="s">
        <v>116</v>
      </c>
      <c r="H43" s="64" t="s">
        <v>452</v>
      </c>
      <c r="I43" s="83" t="s">
        <v>163</v>
      </c>
      <c r="J43" s="84">
        <v>45</v>
      </c>
      <c r="K43" s="65"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79" t="s">
        <v>642</v>
      </c>
      <c r="M43" s="113">
        <v>79969466</v>
      </c>
      <c r="N43" s="97" t="s">
        <v>682</v>
      </c>
      <c r="O43" s="110">
        <v>39843342</v>
      </c>
      <c r="P43" s="66"/>
      <c r="Q43" s="67"/>
      <c r="R43" s="110">
        <v>1</v>
      </c>
      <c r="S43" s="100">
        <v>19921671</v>
      </c>
      <c r="T43" s="100">
        <f t="shared" si="0"/>
        <v>59765013</v>
      </c>
      <c r="U43" s="100">
        <v>59765013</v>
      </c>
      <c r="V43" s="106">
        <v>43435</v>
      </c>
      <c r="W43" s="105">
        <v>43117</v>
      </c>
      <c r="X43" s="105">
        <v>43387</v>
      </c>
      <c r="Y43" s="86">
        <v>180</v>
      </c>
      <c r="Z43" s="86">
        <v>90</v>
      </c>
      <c r="AA43" s="68"/>
      <c r="AB43" s="62"/>
      <c r="AC43" s="62"/>
      <c r="AD43" s="62" t="s">
        <v>791</v>
      </c>
      <c r="AE43" s="62"/>
      <c r="AF43" s="69">
        <f t="shared" si="1"/>
        <v>1</v>
      </c>
      <c r="AG43" s="27"/>
      <c r="AH43" s="27" t="b">
        <f t="shared" si="2"/>
        <v>0</v>
      </c>
    </row>
    <row r="44" spans="1:34" ht="44.25" customHeight="1" x14ac:dyDescent="0.25">
      <c r="A44" s="86">
        <v>32</v>
      </c>
      <c r="B44" s="86">
        <v>2018</v>
      </c>
      <c r="C44" s="87" t="s">
        <v>304</v>
      </c>
      <c r="D44" s="74">
        <v>4</v>
      </c>
      <c r="E44" s="87"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v>
      </c>
      <c r="F44" s="112" t="s">
        <v>108</v>
      </c>
      <c r="G44" s="63" t="s">
        <v>123</v>
      </c>
      <c r="H44" s="64" t="s">
        <v>453</v>
      </c>
      <c r="I44" s="83" t="s">
        <v>162</v>
      </c>
      <c r="J44" s="84"/>
      <c r="K44" s="65"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79">
        <v>0</v>
      </c>
      <c r="M44" s="76">
        <v>800095131</v>
      </c>
      <c r="N44" s="97" t="s">
        <v>595</v>
      </c>
      <c r="O44" s="110"/>
      <c r="P44" s="66"/>
      <c r="Q44" s="67"/>
      <c r="R44" s="110">
        <v>1</v>
      </c>
      <c r="S44" s="100">
        <v>414298038</v>
      </c>
      <c r="T44" s="100">
        <f t="shared" si="0"/>
        <v>414298038</v>
      </c>
      <c r="U44" s="100">
        <v>316358552</v>
      </c>
      <c r="V44" s="105">
        <v>43116</v>
      </c>
      <c r="W44" s="105">
        <v>43132</v>
      </c>
      <c r="X44" s="105">
        <v>43524</v>
      </c>
      <c r="Y44" s="86">
        <v>270</v>
      </c>
      <c r="Z44" s="86">
        <v>120</v>
      </c>
      <c r="AA44" s="68"/>
      <c r="AB44" s="62" t="s">
        <v>791</v>
      </c>
      <c r="AC44" s="62"/>
      <c r="AD44" s="62"/>
      <c r="AE44" s="62"/>
      <c r="AF44" s="69">
        <f t="shared" si="1"/>
        <v>0.76360137626333635</v>
      </c>
      <c r="AG44" s="27"/>
      <c r="AH44" s="27" t="b">
        <f t="shared" si="2"/>
        <v>1</v>
      </c>
    </row>
    <row r="45" spans="1:34" ht="44.25" customHeight="1" x14ac:dyDescent="0.25">
      <c r="A45" s="86">
        <v>33</v>
      </c>
      <c r="B45" s="86">
        <v>2018</v>
      </c>
      <c r="C45" s="87" t="s">
        <v>300</v>
      </c>
      <c r="D45" s="74">
        <v>5</v>
      </c>
      <c r="E45" s="87"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112" t="s">
        <v>107</v>
      </c>
      <c r="G45" s="63" t="s">
        <v>116</v>
      </c>
      <c r="H45" s="64" t="s">
        <v>454</v>
      </c>
      <c r="I45" s="83" t="s">
        <v>163</v>
      </c>
      <c r="J45" s="84">
        <v>45</v>
      </c>
      <c r="K45" s="65"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79" t="s">
        <v>642</v>
      </c>
      <c r="M45" s="113">
        <v>26257660</v>
      </c>
      <c r="N45" s="97" t="s">
        <v>683</v>
      </c>
      <c r="O45" s="110">
        <v>44550000</v>
      </c>
      <c r="P45" s="66"/>
      <c r="Q45" s="67"/>
      <c r="R45" s="110">
        <v>2</v>
      </c>
      <c r="S45" s="100">
        <v>19635000</v>
      </c>
      <c r="T45" s="100">
        <f t="shared" si="0"/>
        <v>64185000</v>
      </c>
      <c r="U45" s="100">
        <v>53130000</v>
      </c>
      <c r="V45" s="106">
        <v>43116</v>
      </c>
      <c r="W45" s="105">
        <v>43118</v>
      </c>
      <c r="X45" s="105">
        <v>43509</v>
      </c>
      <c r="Y45" s="86">
        <v>270</v>
      </c>
      <c r="Z45" s="86">
        <v>119</v>
      </c>
      <c r="AA45" s="68"/>
      <c r="AB45" s="62"/>
      <c r="AC45" s="62" t="s">
        <v>791</v>
      </c>
      <c r="AD45" s="62"/>
      <c r="AE45" s="62"/>
      <c r="AF45" s="69">
        <f t="shared" si="1"/>
        <v>0.82776349614395883</v>
      </c>
      <c r="AG45" s="27"/>
      <c r="AH45" s="27" t="b">
        <f t="shared" si="2"/>
        <v>0</v>
      </c>
    </row>
    <row r="46" spans="1:34" ht="44.25" customHeight="1" x14ac:dyDescent="0.25">
      <c r="A46" s="86">
        <v>34</v>
      </c>
      <c r="B46" s="86">
        <v>2018</v>
      </c>
      <c r="C46" s="87" t="s">
        <v>305</v>
      </c>
      <c r="D46" s="74">
        <v>5</v>
      </c>
      <c r="E46" s="87"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112" t="s">
        <v>107</v>
      </c>
      <c r="G46" s="63" t="s">
        <v>116</v>
      </c>
      <c r="H46" s="64" t="s">
        <v>455</v>
      </c>
      <c r="I46" s="83" t="s">
        <v>163</v>
      </c>
      <c r="J46" s="84">
        <v>45</v>
      </c>
      <c r="K46" s="65"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79" t="s">
        <v>642</v>
      </c>
      <c r="M46" s="113">
        <v>1118815051</v>
      </c>
      <c r="N46" s="97" t="s">
        <v>684</v>
      </c>
      <c r="O46" s="110">
        <v>52200000</v>
      </c>
      <c r="P46" s="66"/>
      <c r="Q46" s="67"/>
      <c r="R46" s="110">
        <v>2</v>
      </c>
      <c r="S46" s="100">
        <v>26100000</v>
      </c>
      <c r="T46" s="100">
        <f t="shared" ref="T46:T77" si="4">+O46+Q46+S46</f>
        <v>78300000</v>
      </c>
      <c r="U46" s="100">
        <v>62446667</v>
      </c>
      <c r="V46" s="106">
        <v>43116</v>
      </c>
      <c r="W46" s="105">
        <v>43117</v>
      </c>
      <c r="X46" s="105">
        <v>43524</v>
      </c>
      <c r="Y46" s="86">
        <v>270</v>
      </c>
      <c r="Z46" s="86">
        <v>135</v>
      </c>
      <c r="AA46" s="68"/>
      <c r="AB46" s="62"/>
      <c r="AC46" s="62" t="s">
        <v>791</v>
      </c>
      <c r="AD46" s="62"/>
      <c r="AE46" s="62"/>
      <c r="AF46" s="69">
        <f t="shared" si="1"/>
        <v>0.79753086845466159</v>
      </c>
      <c r="AG46" s="27"/>
      <c r="AH46" s="27" t="b">
        <f t="shared" si="2"/>
        <v>0</v>
      </c>
    </row>
    <row r="47" spans="1:34" ht="44.25" customHeight="1" x14ac:dyDescent="0.25">
      <c r="A47" s="86">
        <v>35</v>
      </c>
      <c r="B47" s="86">
        <v>2018</v>
      </c>
      <c r="C47" s="87" t="s">
        <v>305</v>
      </c>
      <c r="D47" s="74">
        <v>5</v>
      </c>
      <c r="E47" s="87"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112" t="s">
        <v>107</v>
      </c>
      <c r="G47" s="63" t="s">
        <v>116</v>
      </c>
      <c r="H47" s="64" t="s">
        <v>456</v>
      </c>
      <c r="I47" s="83" t="s">
        <v>163</v>
      </c>
      <c r="J47" s="84">
        <v>45</v>
      </c>
      <c r="K47" s="65"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79" t="s">
        <v>642</v>
      </c>
      <c r="M47" s="113">
        <v>80111338</v>
      </c>
      <c r="N47" s="97" t="s">
        <v>685</v>
      </c>
      <c r="O47" s="110">
        <v>52200000</v>
      </c>
      <c r="P47" s="66"/>
      <c r="Q47" s="67"/>
      <c r="R47" s="110">
        <v>1</v>
      </c>
      <c r="S47" s="100">
        <v>17400000</v>
      </c>
      <c r="T47" s="100">
        <f t="shared" si="4"/>
        <v>69600000</v>
      </c>
      <c r="U47" s="100">
        <v>62446667</v>
      </c>
      <c r="V47" s="106">
        <v>43116</v>
      </c>
      <c r="W47" s="105">
        <v>43117</v>
      </c>
      <c r="X47" s="105">
        <v>43480</v>
      </c>
      <c r="Y47" s="86">
        <v>270</v>
      </c>
      <c r="Z47" s="86">
        <v>90</v>
      </c>
      <c r="AA47" s="68"/>
      <c r="AB47" s="62"/>
      <c r="AC47" s="62" t="s">
        <v>791</v>
      </c>
      <c r="AD47" s="62"/>
      <c r="AE47" s="62"/>
      <c r="AF47" s="69">
        <f t="shared" si="1"/>
        <v>0.89722222701149423</v>
      </c>
      <c r="AG47" s="27"/>
      <c r="AH47" s="27" t="b">
        <f t="shared" si="2"/>
        <v>0</v>
      </c>
    </row>
    <row r="48" spans="1:34" ht="44.25" customHeight="1" x14ac:dyDescent="0.25">
      <c r="A48" s="86">
        <v>36</v>
      </c>
      <c r="B48" s="86">
        <v>2018</v>
      </c>
      <c r="C48" s="87" t="s">
        <v>306</v>
      </c>
      <c r="D48" s="74">
        <v>5</v>
      </c>
      <c r="E48" s="87"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112" t="s">
        <v>107</v>
      </c>
      <c r="G48" s="63" t="s">
        <v>116</v>
      </c>
      <c r="H48" s="64" t="s">
        <v>457</v>
      </c>
      <c r="I48" s="83" t="s">
        <v>163</v>
      </c>
      <c r="J48" s="84">
        <v>45</v>
      </c>
      <c r="K48" s="65"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79" t="s">
        <v>642</v>
      </c>
      <c r="M48" s="113">
        <v>1121297814</v>
      </c>
      <c r="N48" s="97" t="s">
        <v>686</v>
      </c>
      <c r="O48" s="110">
        <v>69300000</v>
      </c>
      <c r="P48" s="66"/>
      <c r="Q48" s="67"/>
      <c r="R48" s="110">
        <v>2</v>
      </c>
      <c r="S48" s="100">
        <v>34650000</v>
      </c>
      <c r="T48" s="100">
        <f t="shared" si="4"/>
        <v>103950000</v>
      </c>
      <c r="U48" s="100">
        <v>82903333</v>
      </c>
      <c r="V48" s="106">
        <v>43116</v>
      </c>
      <c r="W48" s="105">
        <v>43117</v>
      </c>
      <c r="X48" s="105">
        <v>43524</v>
      </c>
      <c r="Y48" s="86">
        <v>270</v>
      </c>
      <c r="Z48" s="86">
        <v>135</v>
      </c>
      <c r="AA48" s="68"/>
      <c r="AB48" s="62"/>
      <c r="AC48" s="62" t="s">
        <v>791</v>
      </c>
      <c r="AD48" s="62"/>
      <c r="AE48" s="62"/>
      <c r="AF48" s="69">
        <f t="shared" si="1"/>
        <v>0.79753086099086101</v>
      </c>
      <c r="AG48" s="27"/>
      <c r="AH48" s="27" t="b">
        <f t="shared" si="2"/>
        <v>0</v>
      </c>
    </row>
    <row r="49" spans="1:34" ht="44.25" customHeight="1" x14ac:dyDescent="0.25">
      <c r="A49" s="86">
        <v>37</v>
      </c>
      <c r="B49" s="86">
        <v>2018</v>
      </c>
      <c r="C49" s="87" t="s">
        <v>307</v>
      </c>
      <c r="D49" s="74">
        <v>5</v>
      </c>
      <c r="E49" s="87"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112" t="s">
        <v>107</v>
      </c>
      <c r="G49" s="63" t="s">
        <v>116</v>
      </c>
      <c r="H49" s="64" t="s">
        <v>458</v>
      </c>
      <c r="I49" s="83" t="s">
        <v>163</v>
      </c>
      <c r="J49" s="84">
        <v>45</v>
      </c>
      <c r="K49" s="65"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79" t="s">
        <v>642</v>
      </c>
      <c r="M49" s="113">
        <v>91361451</v>
      </c>
      <c r="N49" s="97" t="s">
        <v>687</v>
      </c>
      <c r="O49" s="110">
        <v>20250000</v>
      </c>
      <c r="P49" s="66"/>
      <c r="Q49" s="67"/>
      <c r="R49" s="110">
        <v>2</v>
      </c>
      <c r="S49" s="100">
        <v>9600000</v>
      </c>
      <c r="T49" s="100">
        <f t="shared" si="4"/>
        <v>29850000</v>
      </c>
      <c r="U49" s="100">
        <v>24075000</v>
      </c>
      <c r="V49" s="106">
        <v>43118</v>
      </c>
      <c r="W49" s="105">
        <v>43119</v>
      </c>
      <c r="X49" s="105">
        <v>43519</v>
      </c>
      <c r="Y49" s="86">
        <v>270</v>
      </c>
      <c r="Z49" s="86">
        <v>128</v>
      </c>
      <c r="AA49" s="68"/>
      <c r="AB49" s="62"/>
      <c r="AC49" s="62" t="s">
        <v>791</v>
      </c>
      <c r="AD49" s="62"/>
      <c r="AE49" s="62"/>
      <c r="AF49" s="69">
        <f t="shared" si="1"/>
        <v>0.80653266331658291</v>
      </c>
      <c r="AG49" s="27"/>
      <c r="AH49" s="27" t="b">
        <f t="shared" si="2"/>
        <v>0</v>
      </c>
    </row>
    <row r="50" spans="1:34" ht="44.25" customHeight="1" x14ac:dyDescent="0.25">
      <c r="A50" s="111">
        <v>37</v>
      </c>
      <c r="B50" s="111">
        <v>2018</v>
      </c>
      <c r="C50" s="87"/>
      <c r="D50" s="86">
        <v>15</v>
      </c>
      <c r="E50" s="87"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CONVENIOS DE COOPERACION</v>
      </c>
      <c r="F50" s="63" t="s">
        <v>107</v>
      </c>
      <c r="G50" s="63" t="s">
        <v>116</v>
      </c>
      <c r="H50" s="64" t="s">
        <v>795</v>
      </c>
      <c r="I50" s="83" t="s">
        <v>163</v>
      </c>
      <c r="J50" s="84">
        <v>3</v>
      </c>
      <c r="K50" s="65"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Igualdad y autonomía para una Bogotá incluyente</v>
      </c>
      <c r="L50" s="79" t="s">
        <v>642</v>
      </c>
      <c r="M50" s="113">
        <v>860066942</v>
      </c>
      <c r="N50" s="97" t="s">
        <v>688</v>
      </c>
      <c r="O50" s="110">
        <v>39000000</v>
      </c>
      <c r="P50" s="66"/>
      <c r="Q50" s="67"/>
      <c r="R50" s="100"/>
      <c r="S50" s="100"/>
      <c r="T50" s="100">
        <f t="shared" si="4"/>
        <v>39000000</v>
      </c>
      <c r="U50" s="100">
        <v>26740760</v>
      </c>
      <c r="V50" s="106">
        <v>43185</v>
      </c>
      <c r="W50" s="106">
        <v>43185</v>
      </c>
      <c r="X50" s="105"/>
      <c r="Y50" s="86">
        <v>365</v>
      </c>
      <c r="Z50" s="86">
        <v>0</v>
      </c>
      <c r="AA50" s="68"/>
      <c r="AB50" s="62"/>
      <c r="AC50" s="62" t="s">
        <v>791</v>
      </c>
      <c r="AD50" s="62"/>
      <c r="AE50" s="62"/>
      <c r="AF50" s="69">
        <f t="shared" si="1"/>
        <v>0.68566051282051277</v>
      </c>
      <c r="AG50" s="27"/>
      <c r="AH50" s="27" t="b">
        <f t="shared" si="2"/>
        <v>0</v>
      </c>
    </row>
    <row r="51" spans="1:34" ht="44.25" customHeight="1" x14ac:dyDescent="0.25">
      <c r="A51" s="86">
        <v>38</v>
      </c>
      <c r="B51" s="86">
        <v>2018</v>
      </c>
      <c r="C51" s="87" t="s">
        <v>307</v>
      </c>
      <c r="D51" s="86">
        <v>5</v>
      </c>
      <c r="E51" s="87"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112" t="s">
        <v>107</v>
      </c>
      <c r="G51" s="63" t="s">
        <v>116</v>
      </c>
      <c r="H51" s="64" t="s">
        <v>458</v>
      </c>
      <c r="I51" s="83" t="s">
        <v>163</v>
      </c>
      <c r="J51" s="84">
        <v>45</v>
      </c>
      <c r="K51" s="65"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79" t="s">
        <v>642</v>
      </c>
      <c r="M51" s="113">
        <v>80231510</v>
      </c>
      <c r="N51" s="97" t="s">
        <v>689</v>
      </c>
      <c r="O51" s="110">
        <v>19800000</v>
      </c>
      <c r="P51" s="66"/>
      <c r="Q51" s="67"/>
      <c r="R51" s="110">
        <v>1</v>
      </c>
      <c r="S51" s="100">
        <v>6453304</v>
      </c>
      <c r="T51" s="100">
        <f t="shared" si="4"/>
        <v>26253304</v>
      </c>
      <c r="U51" s="100">
        <v>23540000</v>
      </c>
      <c r="V51" s="106">
        <v>43118</v>
      </c>
      <c r="W51" s="105">
        <v>43119</v>
      </c>
      <c r="X51" s="105">
        <v>43480</v>
      </c>
      <c r="Y51" s="86">
        <v>270</v>
      </c>
      <c r="Z51" s="86">
        <v>88</v>
      </c>
      <c r="AA51" s="68"/>
      <c r="AB51" s="62"/>
      <c r="AC51" s="62" t="s">
        <v>791</v>
      </c>
      <c r="AD51" s="62"/>
      <c r="AE51" s="62"/>
      <c r="AF51" s="69">
        <f t="shared" si="1"/>
        <v>0.89664904653524757</v>
      </c>
      <c r="AG51" s="27"/>
      <c r="AH51" s="27" t="b">
        <f t="shared" si="2"/>
        <v>0</v>
      </c>
    </row>
    <row r="52" spans="1:34" ht="44.25" customHeight="1" x14ac:dyDescent="0.25">
      <c r="A52" s="111">
        <v>38</v>
      </c>
      <c r="B52" s="111">
        <v>2018</v>
      </c>
      <c r="C52" s="87"/>
      <c r="D52" s="86">
        <v>15</v>
      </c>
      <c r="E52" s="87"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CONVENIOS DE COOPERACION</v>
      </c>
      <c r="F52" s="63" t="s">
        <v>107</v>
      </c>
      <c r="G52" s="63" t="s">
        <v>116</v>
      </c>
      <c r="H52" s="64" t="s">
        <v>796</v>
      </c>
      <c r="I52" s="83" t="s">
        <v>163</v>
      </c>
      <c r="J52" s="84">
        <v>3</v>
      </c>
      <c r="K52" s="65"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Igualdad y autonomía para una Bogotá incluyente</v>
      </c>
      <c r="L52" s="79" t="s">
        <v>642</v>
      </c>
      <c r="M52" s="113">
        <v>860066942</v>
      </c>
      <c r="N52" s="97" t="s">
        <v>688</v>
      </c>
      <c r="O52" s="110">
        <v>3000000000</v>
      </c>
      <c r="P52" s="66"/>
      <c r="Q52" s="67"/>
      <c r="R52" s="100"/>
      <c r="S52" s="100"/>
      <c r="T52" s="100">
        <f t="shared" si="4"/>
        <v>3000000000</v>
      </c>
      <c r="U52" s="100">
        <v>2699160000</v>
      </c>
      <c r="V52" s="106">
        <v>43185</v>
      </c>
      <c r="W52" s="106">
        <v>43185</v>
      </c>
      <c r="X52" s="105"/>
      <c r="Y52" s="86">
        <v>365</v>
      </c>
      <c r="Z52" s="86">
        <v>0</v>
      </c>
      <c r="AA52" s="68"/>
      <c r="AB52" s="62"/>
      <c r="AC52" s="62" t="s">
        <v>791</v>
      </c>
      <c r="AD52" s="62"/>
      <c r="AE52" s="62"/>
      <c r="AF52" s="69">
        <f t="shared" si="1"/>
        <v>0.89971999999999996</v>
      </c>
      <c r="AG52" s="27"/>
      <c r="AH52" s="27" t="b">
        <f t="shared" si="2"/>
        <v>0</v>
      </c>
    </row>
    <row r="53" spans="1:34" ht="44.25" customHeight="1" x14ac:dyDescent="0.25">
      <c r="A53" s="86">
        <v>39</v>
      </c>
      <c r="B53" s="86">
        <v>2018</v>
      </c>
      <c r="C53" s="87" t="s">
        <v>308</v>
      </c>
      <c r="D53" s="74">
        <v>5</v>
      </c>
      <c r="E53" s="87"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112" t="s">
        <v>107</v>
      </c>
      <c r="G53" s="63" t="s">
        <v>116</v>
      </c>
      <c r="H53" s="64" t="s">
        <v>459</v>
      </c>
      <c r="I53" s="83" t="s">
        <v>163</v>
      </c>
      <c r="J53" s="84">
        <v>45</v>
      </c>
      <c r="K53" s="65"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79" t="s">
        <v>642</v>
      </c>
      <c r="M53" s="113">
        <v>79750912</v>
      </c>
      <c r="N53" s="97" t="s">
        <v>690</v>
      </c>
      <c r="O53" s="110">
        <v>20250000</v>
      </c>
      <c r="P53" s="66"/>
      <c r="Q53" s="67"/>
      <c r="R53" s="110">
        <v>2</v>
      </c>
      <c r="S53" s="100">
        <v>9600000</v>
      </c>
      <c r="T53" s="100">
        <f t="shared" si="4"/>
        <v>29850000</v>
      </c>
      <c r="U53" s="100">
        <v>24075000</v>
      </c>
      <c r="V53" s="106">
        <v>43118</v>
      </c>
      <c r="W53" s="105">
        <v>43119</v>
      </c>
      <c r="X53" s="105">
        <v>43519</v>
      </c>
      <c r="Y53" s="86">
        <v>270</v>
      </c>
      <c r="Z53" s="86">
        <v>128</v>
      </c>
      <c r="AA53" s="68"/>
      <c r="AB53" s="62"/>
      <c r="AC53" s="62" t="s">
        <v>791</v>
      </c>
      <c r="AD53" s="62"/>
      <c r="AE53" s="62"/>
      <c r="AF53" s="69">
        <f t="shared" si="1"/>
        <v>0.80653266331658291</v>
      </c>
      <c r="AG53" s="27"/>
      <c r="AH53" s="27" t="b">
        <f t="shared" si="2"/>
        <v>0</v>
      </c>
    </row>
    <row r="54" spans="1:34" ht="44.25" customHeight="1" x14ac:dyDescent="0.25">
      <c r="A54" s="86">
        <v>40</v>
      </c>
      <c r="B54" s="86">
        <v>2018</v>
      </c>
      <c r="C54" s="87" t="s">
        <v>309</v>
      </c>
      <c r="D54" s="74">
        <v>5</v>
      </c>
      <c r="E54" s="87"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112" t="s">
        <v>107</v>
      </c>
      <c r="G54" s="63" t="s">
        <v>116</v>
      </c>
      <c r="H54" s="64" t="s">
        <v>460</v>
      </c>
      <c r="I54" s="83" t="s">
        <v>163</v>
      </c>
      <c r="J54" s="84">
        <v>45</v>
      </c>
      <c r="K54" s="65"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79" t="s">
        <v>642</v>
      </c>
      <c r="M54" s="113">
        <v>1081513248</v>
      </c>
      <c r="N54" s="97" t="s">
        <v>691</v>
      </c>
      <c r="O54" s="110">
        <v>46800000</v>
      </c>
      <c r="P54" s="66"/>
      <c r="Q54" s="67"/>
      <c r="R54" s="110">
        <v>2</v>
      </c>
      <c r="S54" s="100">
        <v>16986657</v>
      </c>
      <c r="T54" s="100">
        <f t="shared" si="4"/>
        <v>63786657</v>
      </c>
      <c r="U54" s="100">
        <v>55640000</v>
      </c>
      <c r="V54" s="106">
        <v>43118</v>
      </c>
      <c r="W54" s="105">
        <v>43119</v>
      </c>
      <c r="X54" s="105">
        <v>43489</v>
      </c>
      <c r="Y54" s="86">
        <v>270</v>
      </c>
      <c r="Z54" s="86">
        <v>98</v>
      </c>
      <c r="AA54" s="68"/>
      <c r="AB54" s="62"/>
      <c r="AC54" s="62" t="s">
        <v>791</v>
      </c>
      <c r="AD54" s="62"/>
      <c r="AE54" s="62"/>
      <c r="AF54" s="69">
        <f t="shared" si="1"/>
        <v>0.87228274088733004</v>
      </c>
      <c r="AG54" s="27"/>
      <c r="AH54" s="27" t="b">
        <f t="shared" si="2"/>
        <v>0</v>
      </c>
    </row>
    <row r="55" spans="1:34" ht="44.25" customHeight="1" x14ac:dyDescent="0.25">
      <c r="A55" s="86">
        <v>41</v>
      </c>
      <c r="B55" s="86">
        <v>2018</v>
      </c>
      <c r="C55" s="87" t="s">
        <v>310</v>
      </c>
      <c r="D55" s="74">
        <v>5</v>
      </c>
      <c r="E55" s="87"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112" t="s">
        <v>107</v>
      </c>
      <c r="G55" s="63" t="s">
        <v>116</v>
      </c>
      <c r="H55" s="64" t="s">
        <v>461</v>
      </c>
      <c r="I55" s="83" t="s">
        <v>163</v>
      </c>
      <c r="J55" s="84">
        <v>45</v>
      </c>
      <c r="K55" s="65"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79" t="s">
        <v>642</v>
      </c>
      <c r="M55" s="113">
        <v>52109171</v>
      </c>
      <c r="N55" s="97" t="s">
        <v>692</v>
      </c>
      <c r="O55" s="110">
        <v>18900000</v>
      </c>
      <c r="P55" s="66"/>
      <c r="Q55" s="67"/>
      <c r="R55" s="110">
        <v>2</v>
      </c>
      <c r="S55" s="100">
        <v>7210000</v>
      </c>
      <c r="T55" s="100">
        <f t="shared" si="4"/>
        <v>26110000</v>
      </c>
      <c r="U55" s="100">
        <v>21350000</v>
      </c>
      <c r="V55" s="106">
        <v>43118</v>
      </c>
      <c r="W55" s="105">
        <v>43119</v>
      </c>
      <c r="X55" s="105">
        <v>43493</v>
      </c>
      <c r="Y55" s="86">
        <v>270</v>
      </c>
      <c r="Z55" s="86">
        <v>87</v>
      </c>
      <c r="AA55" s="68"/>
      <c r="AB55" s="62"/>
      <c r="AC55" s="62" t="s">
        <v>791</v>
      </c>
      <c r="AD55" s="62"/>
      <c r="AE55" s="62"/>
      <c r="AF55" s="69">
        <f t="shared" si="1"/>
        <v>0.81769436997319034</v>
      </c>
      <c r="AG55" s="27"/>
      <c r="AH55" s="27" t="b">
        <f t="shared" si="2"/>
        <v>0</v>
      </c>
    </row>
    <row r="56" spans="1:34" ht="44.25" customHeight="1" x14ac:dyDescent="0.25">
      <c r="A56" s="86">
        <v>42</v>
      </c>
      <c r="B56" s="86">
        <v>2018</v>
      </c>
      <c r="C56" s="87" t="s">
        <v>311</v>
      </c>
      <c r="D56" s="74">
        <v>5</v>
      </c>
      <c r="E56" s="87"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112" t="s">
        <v>107</v>
      </c>
      <c r="G56" s="63" t="s">
        <v>116</v>
      </c>
      <c r="H56" s="64" t="s">
        <v>462</v>
      </c>
      <c r="I56" s="83" t="s">
        <v>163</v>
      </c>
      <c r="J56" s="84">
        <v>45</v>
      </c>
      <c r="K56" s="65"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79" t="s">
        <v>642</v>
      </c>
      <c r="M56" s="113">
        <v>1010200265</v>
      </c>
      <c r="N56" s="97" t="s">
        <v>693</v>
      </c>
      <c r="O56" s="110">
        <v>18000000</v>
      </c>
      <c r="P56" s="66"/>
      <c r="Q56" s="67"/>
      <c r="R56" s="110">
        <v>2</v>
      </c>
      <c r="S56" s="100">
        <v>7199981</v>
      </c>
      <c r="T56" s="100">
        <f t="shared" si="4"/>
        <v>25199981</v>
      </c>
      <c r="U56" s="100">
        <v>21400000</v>
      </c>
      <c r="V56" s="106">
        <v>43118</v>
      </c>
      <c r="W56" s="105">
        <v>43119</v>
      </c>
      <c r="X56" s="105">
        <v>43499</v>
      </c>
      <c r="Y56" s="86">
        <v>270</v>
      </c>
      <c r="Z56" s="86">
        <v>108</v>
      </c>
      <c r="AA56" s="68"/>
      <c r="AB56" s="62"/>
      <c r="AC56" s="62" t="s">
        <v>791</v>
      </c>
      <c r="AD56" s="62"/>
      <c r="AE56" s="62"/>
      <c r="AF56" s="69">
        <f t="shared" si="1"/>
        <v>0.84920698948146034</v>
      </c>
      <c r="AG56" s="27"/>
      <c r="AH56" s="27" t="b">
        <f t="shared" si="2"/>
        <v>0</v>
      </c>
    </row>
    <row r="57" spans="1:34" ht="44.25" customHeight="1" x14ac:dyDescent="0.25">
      <c r="A57" s="86">
        <v>43</v>
      </c>
      <c r="B57" s="86">
        <v>2018</v>
      </c>
      <c r="C57" s="87" t="s">
        <v>312</v>
      </c>
      <c r="D57" s="74">
        <v>5</v>
      </c>
      <c r="E57" s="87"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112" t="s">
        <v>107</v>
      </c>
      <c r="G57" s="63" t="s">
        <v>116</v>
      </c>
      <c r="H57" s="64" t="s">
        <v>463</v>
      </c>
      <c r="I57" s="83" t="s">
        <v>163</v>
      </c>
      <c r="J57" s="84">
        <v>45</v>
      </c>
      <c r="K57" s="65"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79" t="s">
        <v>642</v>
      </c>
      <c r="M57" s="113">
        <v>76339794</v>
      </c>
      <c r="N57" s="97" t="s">
        <v>694</v>
      </c>
      <c r="O57" s="110">
        <v>18900000</v>
      </c>
      <c r="P57" s="66"/>
      <c r="Q57" s="67"/>
      <c r="R57" s="110">
        <v>2</v>
      </c>
      <c r="S57" s="100">
        <v>8400000</v>
      </c>
      <c r="T57" s="100">
        <f t="shared" si="4"/>
        <v>27300000</v>
      </c>
      <c r="U57" s="100">
        <v>22260000</v>
      </c>
      <c r="V57" s="106">
        <v>43118</v>
      </c>
      <c r="W57" s="105">
        <v>43122</v>
      </c>
      <c r="X57" s="105">
        <v>43514</v>
      </c>
      <c r="Y57" s="86">
        <v>270</v>
      </c>
      <c r="Z57" s="86">
        <v>120</v>
      </c>
      <c r="AA57" s="68"/>
      <c r="AB57" s="62"/>
      <c r="AC57" s="62" t="s">
        <v>791</v>
      </c>
      <c r="AD57" s="62"/>
      <c r="AE57" s="62"/>
      <c r="AF57" s="69">
        <f t="shared" si="1"/>
        <v>0.81538461538461537</v>
      </c>
      <c r="AG57" s="27"/>
      <c r="AH57" s="27" t="b">
        <f t="shared" si="2"/>
        <v>0</v>
      </c>
    </row>
    <row r="58" spans="1:34" ht="44.25" customHeight="1" x14ac:dyDescent="0.25">
      <c r="A58" s="86">
        <v>44</v>
      </c>
      <c r="B58" s="86">
        <v>2018</v>
      </c>
      <c r="C58" s="87" t="s">
        <v>313</v>
      </c>
      <c r="D58" s="74">
        <v>5</v>
      </c>
      <c r="E58" s="87"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112" t="s">
        <v>107</v>
      </c>
      <c r="G58" s="63" t="s">
        <v>116</v>
      </c>
      <c r="H58" s="64" t="s">
        <v>464</v>
      </c>
      <c r="I58" s="83" t="s">
        <v>163</v>
      </c>
      <c r="J58" s="84">
        <v>18</v>
      </c>
      <c r="K58" s="65"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Mejor movilidad para todos</v>
      </c>
      <c r="L58" s="79" t="s">
        <v>644</v>
      </c>
      <c r="M58" s="113">
        <v>1026568535</v>
      </c>
      <c r="N58" s="97" t="s">
        <v>695</v>
      </c>
      <c r="O58" s="110">
        <v>44550000</v>
      </c>
      <c r="P58" s="66"/>
      <c r="Q58" s="67"/>
      <c r="R58" s="110">
        <v>1</v>
      </c>
      <c r="S58" s="100">
        <v>18150000</v>
      </c>
      <c r="T58" s="100">
        <f t="shared" si="4"/>
        <v>62700000</v>
      </c>
      <c r="U58" s="100">
        <v>52470000</v>
      </c>
      <c r="V58" s="106">
        <v>43119</v>
      </c>
      <c r="W58" s="105">
        <v>43122</v>
      </c>
      <c r="X58" s="105">
        <v>43504</v>
      </c>
      <c r="Y58" s="86">
        <v>270</v>
      </c>
      <c r="Z58" s="86">
        <v>110</v>
      </c>
      <c r="AA58" s="68"/>
      <c r="AB58" s="62"/>
      <c r="AC58" s="62" t="s">
        <v>791</v>
      </c>
      <c r="AD58" s="62"/>
      <c r="AE58" s="62"/>
      <c r="AF58" s="69">
        <f t="shared" si="1"/>
        <v>0.83684210526315794</v>
      </c>
      <c r="AG58" s="27"/>
      <c r="AH58" s="27" t="b">
        <f t="shared" si="2"/>
        <v>0</v>
      </c>
    </row>
    <row r="59" spans="1:34" ht="44.25" customHeight="1" x14ac:dyDescent="0.25">
      <c r="A59" s="86">
        <v>45</v>
      </c>
      <c r="B59" s="86">
        <v>2018</v>
      </c>
      <c r="C59" s="87" t="s">
        <v>294</v>
      </c>
      <c r="D59" s="74">
        <v>5</v>
      </c>
      <c r="E59" s="87"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112" t="s">
        <v>107</v>
      </c>
      <c r="G59" s="63" t="s">
        <v>116</v>
      </c>
      <c r="H59" s="64" t="s">
        <v>465</v>
      </c>
      <c r="I59" s="83" t="s">
        <v>163</v>
      </c>
      <c r="J59" s="84">
        <v>45</v>
      </c>
      <c r="K59" s="65"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79" t="s">
        <v>642</v>
      </c>
      <c r="M59" s="113">
        <v>11206795</v>
      </c>
      <c r="N59" s="97" t="s">
        <v>696</v>
      </c>
      <c r="O59" s="110">
        <v>25200000</v>
      </c>
      <c r="P59" s="66"/>
      <c r="Q59" s="67"/>
      <c r="R59" s="110">
        <v>2</v>
      </c>
      <c r="S59" s="100">
        <v>10546649</v>
      </c>
      <c r="T59" s="100">
        <f t="shared" si="4"/>
        <v>35746649</v>
      </c>
      <c r="U59" s="100">
        <v>29960000</v>
      </c>
      <c r="V59" s="106">
        <v>43119</v>
      </c>
      <c r="W59" s="105">
        <v>43119</v>
      </c>
      <c r="X59" s="105">
        <v>43504</v>
      </c>
      <c r="Y59" s="86">
        <v>270</v>
      </c>
      <c r="Z59" s="86">
        <v>113</v>
      </c>
      <c r="AA59" s="68"/>
      <c r="AB59" s="62"/>
      <c r="AC59" s="62" t="s">
        <v>791</v>
      </c>
      <c r="AD59" s="62"/>
      <c r="AE59" s="62"/>
      <c r="AF59" s="69">
        <f t="shared" si="1"/>
        <v>0.83812051865337078</v>
      </c>
      <c r="AG59" s="27"/>
      <c r="AH59" s="27" t="b">
        <f t="shared" si="2"/>
        <v>0</v>
      </c>
    </row>
    <row r="60" spans="1:34" ht="44.25" customHeight="1" x14ac:dyDescent="0.25">
      <c r="A60" s="86">
        <v>46</v>
      </c>
      <c r="B60" s="86">
        <v>2018</v>
      </c>
      <c r="C60" s="87" t="s">
        <v>314</v>
      </c>
      <c r="D60" s="74">
        <v>5</v>
      </c>
      <c r="E60" s="87"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112" t="s">
        <v>107</v>
      </c>
      <c r="G60" s="63" t="s">
        <v>116</v>
      </c>
      <c r="H60" s="64" t="s">
        <v>466</v>
      </c>
      <c r="I60" s="83" t="s">
        <v>163</v>
      </c>
      <c r="J60" s="84">
        <v>45</v>
      </c>
      <c r="K60" s="65"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79" t="s">
        <v>642</v>
      </c>
      <c r="M60" s="113">
        <v>79876655</v>
      </c>
      <c r="N60" s="97" t="s">
        <v>697</v>
      </c>
      <c r="O60" s="110">
        <v>69300000</v>
      </c>
      <c r="P60" s="66"/>
      <c r="Q60" s="67"/>
      <c r="R60" s="110">
        <v>2</v>
      </c>
      <c r="S60" s="100">
        <v>34136638</v>
      </c>
      <c r="T60" s="100">
        <f t="shared" si="4"/>
        <v>103436638</v>
      </c>
      <c r="U60" s="100">
        <v>82390000</v>
      </c>
      <c r="V60" s="106">
        <v>43118</v>
      </c>
      <c r="W60" s="105">
        <v>43119</v>
      </c>
      <c r="X60" s="105">
        <v>43524</v>
      </c>
      <c r="Y60" s="86">
        <v>270</v>
      </c>
      <c r="Z60" s="86">
        <v>133</v>
      </c>
      <c r="AA60" s="68"/>
      <c r="AB60" s="62"/>
      <c r="AC60" s="62" t="s">
        <v>791</v>
      </c>
      <c r="AD60" s="62"/>
      <c r="AE60" s="62"/>
      <c r="AF60" s="69">
        <f t="shared" si="1"/>
        <v>0.79652627534162512</v>
      </c>
      <c r="AG60" s="27"/>
      <c r="AH60" s="27" t="b">
        <f t="shared" si="2"/>
        <v>0</v>
      </c>
    </row>
    <row r="61" spans="1:34" ht="44.25" customHeight="1" x14ac:dyDescent="0.25">
      <c r="A61" s="86">
        <v>47</v>
      </c>
      <c r="B61" s="86">
        <v>2018</v>
      </c>
      <c r="C61" s="87" t="s">
        <v>315</v>
      </c>
      <c r="D61" s="74">
        <v>5</v>
      </c>
      <c r="E61" s="87"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112" t="s">
        <v>107</v>
      </c>
      <c r="G61" s="63" t="s">
        <v>116</v>
      </c>
      <c r="H61" s="64" t="s">
        <v>467</v>
      </c>
      <c r="I61" s="83" t="s">
        <v>163</v>
      </c>
      <c r="J61" s="84">
        <v>45</v>
      </c>
      <c r="K61" s="65"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79" t="s">
        <v>642</v>
      </c>
      <c r="M61" s="113">
        <v>51574722</v>
      </c>
      <c r="N61" s="97" t="s">
        <v>698</v>
      </c>
      <c r="O61" s="110">
        <v>46800000</v>
      </c>
      <c r="P61" s="66"/>
      <c r="Q61" s="67"/>
      <c r="R61" s="110">
        <v>2</v>
      </c>
      <c r="S61" s="100">
        <v>18199995</v>
      </c>
      <c r="T61" s="100">
        <f t="shared" si="4"/>
        <v>64999995</v>
      </c>
      <c r="U61" s="100">
        <v>51826667</v>
      </c>
      <c r="V61" s="106">
        <v>43118</v>
      </c>
      <c r="W61" s="105">
        <v>43119</v>
      </c>
      <c r="X61" s="105">
        <v>43518</v>
      </c>
      <c r="Y61" s="86">
        <v>270</v>
      </c>
      <c r="Z61" s="86">
        <v>108</v>
      </c>
      <c r="AA61" s="68"/>
      <c r="AB61" s="62"/>
      <c r="AC61" s="62" t="s">
        <v>791</v>
      </c>
      <c r="AD61" s="62"/>
      <c r="AE61" s="62"/>
      <c r="AF61" s="69">
        <f t="shared" si="1"/>
        <v>0.79733339979487694</v>
      </c>
      <c r="AG61" s="27"/>
      <c r="AH61" s="27" t="b">
        <f t="shared" si="2"/>
        <v>0</v>
      </c>
    </row>
    <row r="62" spans="1:34" ht="44.25" customHeight="1" x14ac:dyDescent="0.25">
      <c r="A62" s="86">
        <v>48</v>
      </c>
      <c r="B62" s="86">
        <v>2018</v>
      </c>
      <c r="C62" s="87" t="s">
        <v>316</v>
      </c>
      <c r="D62" s="74">
        <v>5</v>
      </c>
      <c r="E62" s="87"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112" t="s">
        <v>107</v>
      </c>
      <c r="G62" s="63" t="s">
        <v>116</v>
      </c>
      <c r="H62" s="64" t="s">
        <v>468</v>
      </c>
      <c r="I62" s="83" t="s">
        <v>163</v>
      </c>
      <c r="J62" s="84">
        <v>45</v>
      </c>
      <c r="K62" s="65"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79" t="s">
        <v>642</v>
      </c>
      <c r="M62" s="113">
        <v>1098719583</v>
      </c>
      <c r="N62" s="97" t="s">
        <v>699</v>
      </c>
      <c r="O62" s="110">
        <v>44550000</v>
      </c>
      <c r="P62" s="66"/>
      <c r="Q62" s="67"/>
      <c r="R62" s="110">
        <v>2</v>
      </c>
      <c r="S62" s="100">
        <v>21120000</v>
      </c>
      <c r="T62" s="100">
        <f t="shared" si="4"/>
        <v>65670000</v>
      </c>
      <c r="U62" s="100">
        <v>52965000</v>
      </c>
      <c r="V62" s="106">
        <v>43118</v>
      </c>
      <c r="W62" s="105">
        <v>43119</v>
      </c>
      <c r="X62" s="105">
        <v>43519</v>
      </c>
      <c r="Y62" s="86">
        <v>270</v>
      </c>
      <c r="Z62" s="86">
        <v>128</v>
      </c>
      <c r="AA62" s="68"/>
      <c r="AB62" s="62"/>
      <c r="AC62" s="62" t="s">
        <v>791</v>
      </c>
      <c r="AD62" s="62"/>
      <c r="AE62" s="62"/>
      <c r="AF62" s="69">
        <f t="shared" si="1"/>
        <v>0.80653266331658291</v>
      </c>
      <c r="AG62" s="27"/>
      <c r="AH62" s="27" t="b">
        <f t="shared" si="2"/>
        <v>0</v>
      </c>
    </row>
    <row r="63" spans="1:34" ht="44.25" customHeight="1" x14ac:dyDescent="0.25">
      <c r="A63" s="86">
        <v>49</v>
      </c>
      <c r="B63" s="86">
        <v>2018</v>
      </c>
      <c r="C63" s="87" t="s">
        <v>317</v>
      </c>
      <c r="D63" s="74">
        <v>5</v>
      </c>
      <c r="E63" s="87"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112" t="s">
        <v>107</v>
      </c>
      <c r="G63" s="63" t="s">
        <v>116</v>
      </c>
      <c r="H63" s="64" t="s">
        <v>469</v>
      </c>
      <c r="I63" s="83" t="s">
        <v>163</v>
      </c>
      <c r="J63" s="84">
        <v>45</v>
      </c>
      <c r="K63" s="65"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79" t="s">
        <v>642</v>
      </c>
      <c r="M63" s="113">
        <v>52451354</v>
      </c>
      <c r="N63" s="97" t="s">
        <v>700</v>
      </c>
      <c r="O63" s="110">
        <v>55800000</v>
      </c>
      <c r="P63" s="66"/>
      <c r="Q63" s="67"/>
      <c r="R63" s="110">
        <v>2</v>
      </c>
      <c r="S63" s="100">
        <v>20253308</v>
      </c>
      <c r="T63" s="100">
        <f t="shared" si="4"/>
        <v>76053308</v>
      </c>
      <c r="U63" s="100">
        <v>66340000</v>
      </c>
      <c r="V63" s="106">
        <v>43119</v>
      </c>
      <c r="W63" s="105">
        <v>43119</v>
      </c>
      <c r="X63" s="105">
        <v>43489</v>
      </c>
      <c r="Y63" s="86">
        <v>270</v>
      </c>
      <c r="Z63" s="86">
        <v>98</v>
      </c>
      <c r="AA63" s="68"/>
      <c r="AB63" s="62"/>
      <c r="AC63" s="62" t="s">
        <v>791</v>
      </c>
      <c r="AD63" s="62"/>
      <c r="AE63" s="62"/>
      <c r="AF63" s="69">
        <f t="shared" si="1"/>
        <v>0.87228289925271885</v>
      </c>
      <c r="AG63" s="27"/>
      <c r="AH63" s="27" t="b">
        <f t="shared" si="2"/>
        <v>0</v>
      </c>
    </row>
    <row r="64" spans="1:34" ht="44.25" customHeight="1" x14ac:dyDescent="0.25">
      <c r="A64" s="86">
        <v>50</v>
      </c>
      <c r="B64" s="86">
        <v>2018</v>
      </c>
      <c r="C64" s="87" t="s">
        <v>300</v>
      </c>
      <c r="D64" s="74">
        <v>5</v>
      </c>
      <c r="E64" s="87"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112" t="s">
        <v>107</v>
      </c>
      <c r="G64" s="63" t="s">
        <v>116</v>
      </c>
      <c r="H64" s="64" t="s">
        <v>470</v>
      </c>
      <c r="I64" s="83" t="s">
        <v>163</v>
      </c>
      <c r="J64" s="84">
        <v>45</v>
      </c>
      <c r="K64" s="65"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79" t="s">
        <v>642</v>
      </c>
      <c r="M64" s="113">
        <v>51940503</v>
      </c>
      <c r="N64" s="97" t="s">
        <v>701</v>
      </c>
      <c r="O64" s="110">
        <v>44550000</v>
      </c>
      <c r="P64" s="66"/>
      <c r="Q64" s="67"/>
      <c r="R64" s="110">
        <v>2</v>
      </c>
      <c r="S64" s="100">
        <v>17820000</v>
      </c>
      <c r="T64" s="100">
        <f t="shared" si="4"/>
        <v>62370000</v>
      </c>
      <c r="U64" s="100">
        <v>52965000</v>
      </c>
      <c r="V64" s="106">
        <v>43119</v>
      </c>
      <c r="W64" s="105">
        <v>43119</v>
      </c>
      <c r="X64" s="105">
        <v>43499</v>
      </c>
      <c r="Y64" s="86">
        <v>270</v>
      </c>
      <c r="Z64" s="86">
        <v>108</v>
      </c>
      <c r="AA64" s="68"/>
      <c r="AB64" s="62"/>
      <c r="AC64" s="62" t="s">
        <v>791</v>
      </c>
      <c r="AD64" s="62"/>
      <c r="AE64" s="62"/>
      <c r="AF64" s="69">
        <f t="shared" si="1"/>
        <v>0.84920634920634919</v>
      </c>
      <c r="AG64" s="27"/>
      <c r="AH64" s="27" t="b">
        <f t="shared" si="2"/>
        <v>0</v>
      </c>
    </row>
    <row r="65" spans="1:34" ht="44.25" customHeight="1" x14ac:dyDescent="0.25">
      <c r="A65" s="86">
        <v>51</v>
      </c>
      <c r="B65" s="86">
        <v>2018</v>
      </c>
      <c r="C65" s="87" t="s">
        <v>318</v>
      </c>
      <c r="D65" s="74">
        <v>5</v>
      </c>
      <c r="E65" s="87"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112" t="s">
        <v>107</v>
      </c>
      <c r="G65" s="63" t="s">
        <v>116</v>
      </c>
      <c r="H65" s="64" t="s">
        <v>471</v>
      </c>
      <c r="I65" s="83" t="s">
        <v>163</v>
      </c>
      <c r="J65" s="84">
        <v>45</v>
      </c>
      <c r="K65" s="65"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79" t="s">
        <v>642</v>
      </c>
      <c r="M65" s="113">
        <v>1098664019</v>
      </c>
      <c r="N65" s="97" t="s">
        <v>702</v>
      </c>
      <c r="O65" s="110">
        <v>34200000</v>
      </c>
      <c r="P65" s="66"/>
      <c r="Q65" s="67"/>
      <c r="R65" s="110">
        <v>2</v>
      </c>
      <c r="S65" s="100">
        <v>16213340</v>
      </c>
      <c r="T65" s="100">
        <f t="shared" si="4"/>
        <v>50413340</v>
      </c>
      <c r="U65" s="100">
        <v>40660000</v>
      </c>
      <c r="V65" s="106">
        <v>43119</v>
      </c>
      <c r="W65" s="105">
        <v>43119</v>
      </c>
      <c r="X65" s="105">
        <v>43519</v>
      </c>
      <c r="Y65" s="86">
        <v>270</v>
      </c>
      <c r="Z65" s="86">
        <v>128</v>
      </c>
      <c r="AA65" s="68"/>
      <c r="AB65" s="62"/>
      <c r="AC65" s="62" t="s">
        <v>791</v>
      </c>
      <c r="AD65" s="62"/>
      <c r="AE65" s="62"/>
      <c r="AF65" s="69">
        <f t="shared" si="1"/>
        <v>0.8065325566605982</v>
      </c>
      <c r="AG65" s="27"/>
      <c r="AH65" s="27" t="b">
        <f t="shared" si="2"/>
        <v>0</v>
      </c>
    </row>
    <row r="66" spans="1:34" ht="44.25" customHeight="1" x14ac:dyDescent="0.25">
      <c r="A66" s="86">
        <v>52</v>
      </c>
      <c r="B66" s="86">
        <v>2018</v>
      </c>
      <c r="C66" s="87" t="s">
        <v>319</v>
      </c>
      <c r="D66" s="74">
        <v>5</v>
      </c>
      <c r="E66" s="87"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112" t="s">
        <v>107</v>
      </c>
      <c r="G66" s="63" t="s">
        <v>116</v>
      </c>
      <c r="H66" s="64" t="s">
        <v>472</v>
      </c>
      <c r="I66" s="83" t="s">
        <v>163</v>
      </c>
      <c r="J66" s="84">
        <v>45</v>
      </c>
      <c r="K66" s="65"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79" t="s">
        <v>642</v>
      </c>
      <c r="M66" s="113">
        <v>1022329582</v>
      </c>
      <c r="N66" s="97" t="s">
        <v>703</v>
      </c>
      <c r="O66" s="110">
        <v>63000000</v>
      </c>
      <c r="P66" s="66"/>
      <c r="Q66" s="67"/>
      <c r="R66" s="110">
        <v>2</v>
      </c>
      <c r="S66" s="100">
        <v>31033309</v>
      </c>
      <c r="T66" s="100">
        <f t="shared" si="4"/>
        <v>94033309</v>
      </c>
      <c r="U66" s="100">
        <v>74900000</v>
      </c>
      <c r="V66" s="106">
        <v>43119</v>
      </c>
      <c r="W66" s="105">
        <v>43119</v>
      </c>
      <c r="X66" s="105">
        <v>43524</v>
      </c>
      <c r="Y66" s="86">
        <v>270</v>
      </c>
      <c r="Z66" s="86">
        <v>133</v>
      </c>
      <c r="AA66" s="68"/>
      <c r="AB66" s="62"/>
      <c r="AC66" s="62" t="s">
        <v>791</v>
      </c>
      <c r="AD66" s="62"/>
      <c r="AE66" s="62"/>
      <c r="AF66" s="69">
        <f t="shared" si="1"/>
        <v>0.79652626071044674</v>
      </c>
      <c r="AG66" s="27"/>
      <c r="AH66" s="27" t="b">
        <f t="shared" si="2"/>
        <v>0</v>
      </c>
    </row>
    <row r="67" spans="1:34" ht="44.25" customHeight="1" x14ac:dyDescent="0.25">
      <c r="A67" s="86">
        <v>53</v>
      </c>
      <c r="B67" s="86">
        <v>2018</v>
      </c>
      <c r="C67" s="87" t="s">
        <v>320</v>
      </c>
      <c r="D67" s="74">
        <v>5</v>
      </c>
      <c r="E67" s="87"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112" t="s">
        <v>107</v>
      </c>
      <c r="G67" s="63" t="s">
        <v>116</v>
      </c>
      <c r="H67" s="64" t="s">
        <v>473</v>
      </c>
      <c r="I67" s="83" t="s">
        <v>163</v>
      </c>
      <c r="J67" s="84">
        <v>45</v>
      </c>
      <c r="K67" s="65"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79" t="s">
        <v>642</v>
      </c>
      <c r="M67" s="113">
        <v>41441151</v>
      </c>
      <c r="N67" s="97" t="s">
        <v>704</v>
      </c>
      <c r="O67" s="110">
        <v>28800000</v>
      </c>
      <c r="P67" s="66"/>
      <c r="Q67" s="67"/>
      <c r="R67" s="110">
        <v>2</v>
      </c>
      <c r="S67" s="100">
        <v>13653340</v>
      </c>
      <c r="T67" s="100">
        <f t="shared" si="4"/>
        <v>42453340</v>
      </c>
      <c r="U67" s="100">
        <v>34240000</v>
      </c>
      <c r="V67" s="106">
        <v>43119</v>
      </c>
      <c r="W67" s="105">
        <v>43119</v>
      </c>
      <c r="X67" s="105">
        <v>43519</v>
      </c>
      <c r="Y67" s="86">
        <v>270</v>
      </c>
      <c r="Z67" s="86">
        <v>128</v>
      </c>
      <c r="AA67" s="68"/>
      <c r="AB67" s="62"/>
      <c r="AC67" s="62" t="s">
        <v>791</v>
      </c>
      <c r="AD67" s="62"/>
      <c r="AE67" s="62"/>
      <c r="AF67" s="69">
        <f t="shared" si="1"/>
        <v>0.80653253666260416</v>
      </c>
      <c r="AG67" s="27"/>
      <c r="AH67" s="27" t="b">
        <f t="shared" si="2"/>
        <v>0</v>
      </c>
    </row>
    <row r="68" spans="1:34" ht="44.25" customHeight="1" x14ac:dyDescent="0.25">
      <c r="A68" s="86">
        <v>54</v>
      </c>
      <c r="B68" s="86">
        <v>2018</v>
      </c>
      <c r="C68" s="87" t="s">
        <v>321</v>
      </c>
      <c r="D68" s="74">
        <v>5</v>
      </c>
      <c r="E68" s="87"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112" t="s">
        <v>107</v>
      </c>
      <c r="G68" s="63" t="s">
        <v>116</v>
      </c>
      <c r="H68" s="64" t="s">
        <v>474</v>
      </c>
      <c r="I68" s="83" t="s">
        <v>163</v>
      </c>
      <c r="J68" s="84">
        <v>45</v>
      </c>
      <c r="K68" s="65"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79" t="s">
        <v>642</v>
      </c>
      <c r="M68" s="113">
        <v>51738812</v>
      </c>
      <c r="N68" s="97" t="s">
        <v>705</v>
      </c>
      <c r="O68" s="110">
        <v>44550000</v>
      </c>
      <c r="P68" s="66"/>
      <c r="Q68" s="67"/>
      <c r="R68" s="110">
        <v>2</v>
      </c>
      <c r="S68" s="100">
        <v>16995000</v>
      </c>
      <c r="T68" s="100">
        <f t="shared" si="4"/>
        <v>61545000</v>
      </c>
      <c r="U68" s="100">
        <v>52140000</v>
      </c>
      <c r="V68" s="106">
        <v>43119</v>
      </c>
      <c r="W68" s="105">
        <v>43124</v>
      </c>
      <c r="X68" s="105">
        <v>43499</v>
      </c>
      <c r="Y68" s="86">
        <v>270</v>
      </c>
      <c r="Z68" s="86">
        <v>103</v>
      </c>
      <c r="AA68" s="68"/>
      <c r="AB68" s="62"/>
      <c r="AC68" s="62" t="s">
        <v>791</v>
      </c>
      <c r="AD68" s="62"/>
      <c r="AE68" s="62"/>
      <c r="AF68" s="69">
        <f t="shared" si="1"/>
        <v>0.84718498659517427</v>
      </c>
      <c r="AG68" s="27"/>
      <c r="AH68" s="27" t="b">
        <f t="shared" si="2"/>
        <v>0</v>
      </c>
    </row>
    <row r="69" spans="1:34" ht="44.25" customHeight="1" x14ac:dyDescent="0.25">
      <c r="A69" s="86">
        <v>55</v>
      </c>
      <c r="B69" s="86">
        <v>2018</v>
      </c>
      <c r="C69" s="87" t="s">
        <v>322</v>
      </c>
      <c r="D69" s="74">
        <v>5</v>
      </c>
      <c r="E69" s="87"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112" t="s">
        <v>107</v>
      </c>
      <c r="G69" s="63" t="s">
        <v>116</v>
      </c>
      <c r="H69" s="64" t="s">
        <v>475</v>
      </c>
      <c r="I69" s="83" t="s">
        <v>163</v>
      </c>
      <c r="J69" s="84">
        <v>3</v>
      </c>
      <c r="K69" s="65"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Igualdad y autonomía para una Bogotá incluyente</v>
      </c>
      <c r="L69" s="79" t="s">
        <v>646</v>
      </c>
      <c r="M69" s="113">
        <v>1032393912</v>
      </c>
      <c r="N69" s="97" t="s">
        <v>706</v>
      </c>
      <c r="O69" s="110">
        <v>39645000</v>
      </c>
      <c r="P69" s="66"/>
      <c r="Q69" s="67"/>
      <c r="R69" s="110">
        <v>2</v>
      </c>
      <c r="S69" s="100">
        <v>12187161</v>
      </c>
      <c r="T69" s="100">
        <f t="shared" si="4"/>
        <v>51832161</v>
      </c>
      <c r="U69" s="100">
        <v>46399333</v>
      </c>
      <c r="V69" s="106">
        <v>43119</v>
      </c>
      <c r="W69" s="105">
        <v>43124</v>
      </c>
      <c r="X69" s="105">
        <v>43480</v>
      </c>
      <c r="Y69" s="86">
        <v>270</v>
      </c>
      <c r="Z69" s="86">
        <v>83</v>
      </c>
      <c r="AA69" s="68"/>
      <c r="AB69" s="62"/>
      <c r="AC69" s="62" t="s">
        <v>791</v>
      </c>
      <c r="AD69" s="62"/>
      <c r="AE69" s="62"/>
      <c r="AF69" s="69">
        <f t="shared" si="1"/>
        <v>0.89518422741432679</v>
      </c>
      <c r="AG69" s="27"/>
      <c r="AH69" s="27" t="b">
        <f t="shared" si="2"/>
        <v>0</v>
      </c>
    </row>
    <row r="70" spans="1:34" ht="44.25" customHeight="1" x14ac:dyDescent="0.25">
      <c r="A70" s="86">
        <v>56</v>
      </c>
      <c r="B70" s="86">
        <v>2018</v>
      </c>
      <c r="C70" s="87" t="s">
        <v>323</v>
      </c>
      <c r="D70" s="74">
        <v>5</v>
      </c>
      <c r="E70" s="87"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112" t="s">
        <v>107</v>
      </c>
      <c r="G70" s="63" t="s">
        <v>116</v>
      </c>
      <c r="H70" s="64" t="s">
        <v>476</v>
      </c>
      <c r="I70" s="83" t="s">
        <v>163</v>
      </c>
      <c r="J70" s="84">
        <v>45</v>
      </c>
      <c r="K70" s="65"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79" t="s">
        <v>642</v>
      </c>
      <c r="M70" s="113">
        <v>1015413608</v>
      </c>
      <c r="N70" s="97" t="s">
        <v>707</v>
      </c>
      <c r="O70" s="110">
        <v>49500000</v>
      </c>
      <c r="P70" s="66"/>
      <c r="Q70" s="67"/>
      <c r="R70" s="110">
        <v>2</v>
      </c>
      <c r="S70" s="100">
        <v>21449981</v>
      </c>
      <c r="T70" s="100">
        <f t="shared" si="4"/>
        <v>70949981</v>
      </c>
      <c r="U70" s="100">
        <v>57750000</v>
      </c>
      <c r="V70" s="106">
        <v>43122</v>
      </c>
      <c r="W70" s="105">
        <v>43125</v>
      </c>
      <c r="X70" s="105">
        <v>43514</v>
      </c>
      <c r="Y70" s="86">
        <v>270</v>
      </c>
      <c r="Z70" s="86">
        <v>117</v>
      </c>
      <c r="AA70" s="68"/>
      <c r="AB70" s="62"/>
      <c r="AC70" s="62" t="s">
        <v>791</v>
      </c>
      <c r="AD70" s="62"/>
      <c r="AE70" s="62"/>
      <c r="AF70" s="69">
        <f t="shared" si="1"/>
        <v>0.81395370634419195</v>
      </c>
      <c r="AG70" s="27"/>
      <c r="AH70" s="27" t="b">
        <f t="shared" si="2"/>
        <v>0</v>
      </c>
    </row>
    <row r="71" spans="1:34" ht="44.25" customHeight="1" x14ac:dyDescent="0.25">
      <c r="A71" s="86">
        <v>57</v>
      </c>
      <c r="B71" s="86">
        <v>2018</v>
      </c>
      <c r="C71" s="87" t="s">
        <v>324</v>
      </c>
      <c r="D71" s="74">
        <v>5</v>
      </c>
      <c r="E71" s="87"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112" t="s">
        <v>107</v>
      </c>
      <c r="G71" s="63" t="s">
        <v>116</v>
      </c>
      <c r="H71" s="64" t="s">
        <v>477</v>
      </c>
      <c r="I71" s="83" t="s">
        <v>163</v>
      </c>
      <c r="J71" s="84">
        <v>45</v>
      </c>
      <c r="K71" s="65"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79" t="s">
        <v>642</v>
      </c>
      <c r="M71" s="113">
        <v>1022362455</v>
      </c>
      <c r="N71" s="97" t="s">
        <v>708</v>
      </c>
      <c r="O71" s="110">
        <v>35190000</v>
      </c>
      <c r="P71" s="66"/>
      <c r="Q71" s="67"/>
      <c r="R71" s="110">
        <v>1</v>
      </c>
      <c r="S71" s="100">
        <v>9514329</v>
      </c>
      <c r="T71" s="100">
        <f t="shared" si="4"/>
        <v>44704329</v>
      </c>
      <c r="U71" s="100">
        <v>41837000</v>
      </c>
      <c r="V71" s="106">
        <v>43122</v>
      </c>
      <c r="W71" s="105">
        <v>43119</v>
      </c>
      <c r="X71" s="105">
        <v>43464</v>
      </c>
      <c r="Y71" s="86">
        <v>270</v>
      </c>
      <c r="Z71" s="86">
        <v>73</v>
      </c>
      <c r="AA71" s="68"/>
      <c r="AB71" s="62"/>
      <c r="AC71" s="62" t="s">
        <v>791</v>
      </c>
      <c r="AD71" s="62"/>
      <c r="AE71" s="62"/>
      <c r="AF71" s="69">
        <f t="shared" si="1"/>
        <v>0.93586014902494119</v>
      </c>
      <c r="AG71" s="27"/>
      <c r="AH71" s="27" t="b">
        <f t="shared" si="2"/>
        <v>0</v>
      </c>
    </row>
    <row r="72" spans="1:34" ht="44.25" customHeight="1" x14ac:dyDescent="0.25">
      <c r="A72" s="86">
        <v>58</v>
      </c>
      <c r="B72" s="86">
        <v>2018</v>
      </c>
      <c r="C72" s="87" t="s">
        <v>325</v>
      </c>
      <c r="D72" s="74">
        <v>5</v>
      </c>
      <c r="E72" s="87"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112" t="s">
        <v>107</v>
      </c>
      <c r="G72" s="63" t="s">
        <v>116</v>
      </c>
      <c r="H72" s="64" t="s">
        <v>478</v>
      </c>
      <c r="I72" s="83" t="s">
        <v>163</v>
      </c>
      <c r="J72" s="84">
        <v>18</v>
      </c>
      <c r="K72" s="65"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Mejor movilidad para todos</v>
      </c>
      <c r="L72" s="79" t="s">
        <v>644</v>
      </c>
      <c r="M72" s="113">
        <v>52485106</v>
      </c>
      <c r="N72" s="97" t="s">
        <v>709</v>
      </c>
      <c r="O72" s="110">
        <v>25200000</v>
      </c>
      <c r="P72" s="66"/>
      <c r="Q72" s="67"/>
      <c r="R72" s="110">
        <v>2</v>
      </c>
      <c r="S72" s="100">
        <v>7933325</v>
      </c>
      <c r="T72" s="100">
        <f t="shared" si="4"/>
        <v>33133325</v>
      </c>
      <c r="U72" s="100">
        <v>29680000</v>
      </c>
      <c r="V72" s="106">
        <v>43122</v>
      </c>
      <c r="W72" s="105">
        <v>43122</v>
      </c>
      <c r="X72" s="105">
        <v>43480</v>
      </c>
      <c r="Y72" s="86">
        <v>270</v>
      </c>
      <c r="Z72" s="86">
        <v>85</v>
      </c>
      <c r="AA72" s="68"/>
      <c r="AB72" s="62"/>
      <c r="AC72" s="62" t="s">
        <v>791</v>
      </c>
      <c r="AD72" s="62"/>
      <c r="AE72" s="62"/>
      <c r="AF72" s="69">
        <f t="shared" si="1"/>
        <v>0.89577487318281523</v>
      </c>
      <c r="AG72" s="27"/>
      <c r="AH72" s="27" t="b">
        <f t="shared" si="2"/>
        <v>0</v>
      </c>
    </row>
    <row r="73" spans="1:34" ht="44.25" customHeight="1" x14ac:dyDescent="0.25">
      <c r="A73" s="86">
        <v>59</v>
      </c>
      <c r="B73" s="86">
        <v>2018</v>
      </c>
      <c r="C73" s="87" t="s">
        <v>326</v>
      </c>
      <c r="D73" s="74">
        <v>5</v>
      </c>
      <c r="E73" s="87"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112" t="s">
        <v>107</v>
      </c>
      <c r="G73" s="63" t="s">
        <v>116</v>
      </c>
      <c r="H73" s="64" t="s">
        <v>479</v>
      </c>
      <c r="I73" s="83" t="s">
        <v>163</v>
      </c>
      <c r="J73" s="84">
        <v>45</v>
      </c>
      <c r="K73" s="65"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79" t="s">
        <v>642</v>
      </c>
      <c r="M73" s="113">
        <v>1022361645</v>
      </c>
      <c r="N73" s="97" t="s">
        <v>710</v>
      </c>
      <c r="O73" s="110">
        <v>16830000</v>
      </c>
      <c r="P73" s="66"/>
      <c r="Q73" s="67"/>
      <c r="R73" s="110">
        <v>1</v>
      </c>
      <c r="S73" s="100">
        <v>0</v>
      </c>
      <c r="T73" s="100">
        <f t="shared" si="4"/>
        <v>16830000</v>
      </c>
      <c r="U73" s="100">
        <v>16082000</v>
      </c>
      <c r="V73" s="106">
        <v>43122</v>
      </c>
      <c r="W73" s="105">
        <v>43122</v>
      </c>
      <c r="X73" s="105">
        <v>43464</v>
      </c>
      <c r="Y73" s="86">
        <v>270</v>
      </c>
      <c r="Z73" s="86">
        <v>70</v>
      </c>
      <c r="AA73" s="68"/>
      <c r="AB73" s="62"/>
      <c r="AC73" s="62" t="s">
        <v>791</v>
      </c>
      <c r="AD73" s="62"/>
      <c r="AE73" s="62"/>
      <c r="AF73" s="69">
        <f t="shared" si="1"/>
        <v>0.9555555555555556</v>
      </c>
      <c r="AG73" s="27"/>
      <c r="AH73" s="27" t="b">
        <f t="shared" si="2"/>
        <v>0</v>
      </c>
    </row>
    <row r="74" spans="1:34" ht="44.25" customHeight="1" x14ac:dyDescent="0.25">
      <c r="A74" s="86">
        <v>60</v>
      </c>
      <c r="B74" s="86">
        <v>2018</v>
      </c>
      <c r="C74" s="87" t="s">
        <v>327</v>
      </c>
      <c r="D74" s="74">
        <v>5</v>
      </c>
      <c r="E74" s="87"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112" t="s">
        <v>107</v>
      </c>
      <c r="G74" s="63" t="s">
        <v>116</v>
      </c>
      <c r="H74" s="64" t="s">
        <v>480</v>
      </c>
      <c r="I74" s="83" t="s">
        <v>163</v>
      </c>
      <c r="J74" s="84">
        <v>45</v>
      </c>
      <c r="K74" s="65"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79" t="s">
        <v>642</v>
      </c>
      <c r="M74" s="113">
        <v>82360623</v>
      </c>
      <c r="N74" s="97" t="s">
        <v>711</v>
      </c>
      <c r="O74" s="110">
        <v>20700000</v>
      </c>
      <c r="P74" s="66"/>
      <c r="Q74" s="67"/>
      <c r="R74" s="110">
        <v>2</v>
      </c>
      <c r="S74" s="100">
        <v>9430001</v>
      </c>
      <c r="T74" s="100">
        <f t="shared" si="4"/>
        <v>30130001</v>
      </c>
      <c r="U74" s="100">
        <v>24610000</v>
      </c>
      <c r="V74" s="106">
        <v>43119</v>
      </c>
      <c r="W74" s="105">
        <v>43119</v>
      </c>
      <c r="X74" s="105">
        <v>43514</v>
      </c>
      <c r="Y74" s="86">
        <v>270</v>
      </c>
      <c r="Z74" s="86">
        <v>123</v>
      </c>
      <c r="AA74" s="68"/>
      <c r="AB74" s="62"/>
      <c r="AC74" s="62" t="s">
        <v>791</v>
      </c>
      <c r="AD74" s="62"/>
      <c r="AE74" s="62"/>
      <c r="AF74" s="69">
        <f t="shared" si="1"/>
        <v>0.81679386602078108</v>
      </c>
      <c r="AG74" s="27"/>
      <c r="AH74" s="27" t="b">
        <f t="shared" si="2"/>
        <v>0</v>
      </c>
    </row>
    <row r="75" spans="1:34" ht="44.25" customHeight="1" x14ac:dyDescent="0.25">
      <c r="A75" s="86">
        <v>61</v>
      </c>
      <c r="B75" s="86">
        <v>2018</v>
      </c>
      <c r="C75" s="87" t="s">
        <v>328</v>
      </c>
      <c r="D75" s="74">
        <v>5</v>
      </c>
      <c r="E75" s="87"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112" t="s">
        <v>107</v>
      </c>
      <c r="G75" s="63" t="s">
        <v>116</v>
      </c>
      <c r="H75" s="64" t="s">
        <v>481</v>
      </c>
      <c r="I75" s="83" t="s">
        <v>163</v>
      </c>
      <c r="J75" s="84">
        <v>45</v>
      </c>
      <c r="K75" s="65"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79" t="s">
        <v>642</v>
      </c>
      <c r="M75" s="113">
        <v>1010218952</v>
      </c>
      <c r="N75" s="97" t="s">
        <v>589</v>
      </c>
      <c r="O75" s="110">
        <v>25200000</v>
      </c>
      <c r="P75" s="66"/>
      <c r="Q75" s="67"/>
      <c r="R75" s="110">
        <v>1</v>
      </c>
      <c r="S75" s="100">
        <v>7559993</v>
      </c>
      <c r="T75" s="100">
        <f t="shared" si="4"/>
        <v>32759993</v>
      </c>
      <c r="U75" s="100">
        <v>29306667</v>
      </c>
      <c r="V75" s="106">
        <v>43122</v>
      </c>
      <c r="W75" s="105">
        <v>43123</v>
      </c>
      <c r="X75" s="105">
        <v>43480</v>
      </c>
      <c r="Y75" s="86">
        <v>270</v>
      </c>
      <c r="Z75" s="86">
        <v>81</v>
      </c>
      <c r="AA75" s="68"/>
      <c r="AB75" s="62"/>
      <c r="AC75" s="62" t="s">
        <v>791</v>
      </c>
      <c r="AD75" s="62"/>
      <c r="AE75" s="62"/>
      <c r="AF75" s="69">
        <f t="shared" si="1"/>
        <v>0.89458709591299368</v>
      </c>
      <c r="AG75" s="27"/>
      <c r="AH75" s="27" t="b">
        <f t="shared" si="2"/>
        <v>0</v>
      </c>
    </row>
    <row r="76" spans="1:34" ht="44.25" customHeight="1" x14ac:dyDescent="0.25">
      <c r="A76" s="86">
        <v>62</v>
      </c>
      <c r="B76" s="86">
        <v>2018</v>
      </c>
      <c r="C76" s="87" t="s">
        <v>326</v>
      </c>
      <c r="D76" s="74">
        <v>5</v>
      </c>
      <c r="E76" s="87"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112" t="s">
        <v>107</v>
      </c>
      <c r="G76" s="63" t="s">
        <v>116</v>
      </c>
      <c r="H76" s="64" t="s">
        <v>482</v>
      </c>
      <c r="I76" s="83" t="s">
        <v>163</v>
      </c>
      <c r="J76" s="84">
        <v>45</v>
      </c>
      <c r="K76" s="65"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79" t="s">
        <v>642</v>
      </c>
      <c r="M76" s="113">
        <v>51963646</v>
      </c>
      <c r="N76" s="97" t="s">
        <v>712</v>
      </c>
      <c r="O76" s="110">
        <v>16830000</v>
      </c>
      <c r="P76" s="66"/>
      <c r="Q76" s="67"/>
      <c r="R76" s="110">
        <v>1</v>
      </c>
      <c r="S76" s="100">
        <v>4363330</v>
      </c>
      <c r="T76" s="100">
        <f t="shared" si="4"/>
        <v>21193330</v>
      </c>
      <c r="U76" s="100">
        <v>19822000</v>
      </c>
      <c r="V76" s="106">
        <v>43122</v>
      </c>
      <c r="W76" s="105">
        <v>43122</v>
      </c>
      <c r="X76" s="105">
        <v>43464</v>
      </c>
      <c r="Y76" s="86">
        <v>270</v>
      </c>
      <c r="Z76" s="86">
        <v>70</v>
      </c>
      <c r="AA76" s="68"/>
      <c r="AB76" s="62"/>
      <c r="AC76" s="62" t="s">
        <v>791</v>
      </c>
      <c r="AD76" s="62"/>
      <c r="AE76" s="62"/>
      <c r="AF76" s="69">
        <f t="shared" si="1"/>
        <v>0.93529426475216493</v>
      </c>
      <c r="AG76" s="27"/>
      <c r="AH76" s="27" t="b">
        <f t="shared" si="2"/>
        <v>0</v>
      </c>
    </row>
    <row r="77" spans="1:34" ht="44.25" customHeight="1" x14ac:dyDescent="0.25">
      <c r="A77" s="86">
        <v>63</v>
      </c>
      <c r="B77" s="86">
        <v>2018</v>
      </c>
      <c r="C77" s="87" t="s">
        <v>326</v>
      </c>
      <c r="D77" s="74">
        <v>5</v>
      </c>
      <c r="E77" s="87"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112" t="s">
        <v>107</v>
      </c>
      <c r="G77" s="63" t="s">
        <v>116</v>
      </c>
      <c r="H77" s="64" t="s">
        <v>483</v>
      </c>
      <c r="I77" s="83" t="s">
        <v>163</v>
      </c>
      <c r="J77" s="84">
        <v>45</v>
      </c>
      <c r="K77" s="65"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79" t="s">
        <v>642</v>
      </c>
      <c r="M77" s="113">
        <v>1010236046</v>
      </c>
      <c r="N77" s="97" t="s">
        <v>713</v>
      </c>
      <c r="O77" s="110">
        <v>16830000</v>
      </c>
      <c r="P77" s="66"/>
      <c r="Q77" s="67"/>
      <c r="R77" s="110">
        <v>1</v>
      </c>
      <c r="S77" s="100">
        <v>5298325</v>
      </c>
      <c r="T77" s="100">
        <f t="shared" si="4"/>
        <v>22128325</v>
      </c>
      <c r="U77" s="100">
        <v>19822000</v>
      </c>
      <c r="V77" s="106">
        <v>43122</v>
      </c>
      <c r="W77" s="105">
        <v>43122</v>
      </c>
      <c r="X77" s="105">
        <v>43480</v>
      </c>
      <c r="Y77" s="86">
        <v>270</v>
      </c>
      <c r="Z77" s="86">
        <v>85</v>
      </c>
      <c r="AA77" s="68"/>
      <c r="AB77" s="62"/>
      <c r="AC77" s="62" t="s">
        <v>791</v>
      </c>
      <c r="AD77" s="62"/>
      <c r="AE77" s="62"/>
      <c r="AF77" s="69">
        <f t="shared" si="1"/>
        <v>0.89577498522820864</v>
      </c>
      <c r="AG77" s="27"/>
      <c r="AH77" s="27" t="b">
        <f t="shared" si="2"/>
        <v>0</v>
      </c>
    </row>
    <row r="78" spans="1:34" ht="44.25" customHeight="1" x14ac:dyDescent="0.25">
      <c r="A78" s="86">
        <v>64</v>
      </c>
      <c r="B78" s="86">
        <v>2018</v>
      </c>
      <c r="C78" s="87" t="s">
        <v>298</v>
      </c>
      <c r="D78" s="74">
        <v>5</v>
      </c>
      <c r="E78" s="87"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112" t="s">
        <v>107</v>
      </c>
      <c r="G78" s="63" t="s">
        <v>116</v>
      </c>
      <c r="H78" s="64" t="s">
        <v>484</v>
      </c>
      <c r="I78" s="83" t="s">
        <v>163</v>
      </c>
      <c r="J78" s="84">
        <v>3</v>
      </c>
      <c r="K78" s="65"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Igualdad y autonomía para una Bogotá incluyente</v>
      </c>
      <c r="L78" s="79" t="s">
        <v>646</v>
      </c>
      <c r="M78" s="113">
        <v>1014177621</v>
      </c>
      <c r="N78" s="97" t="s">
        <v>714</v>
      </c>
      <c r="O78" s="110">
        <v>38367000</v>
      </c>
      <c r="P78" s="66"/>
      <c r="Q78" s="67"/>
      <c r="R78" s="110">
        <v>1</v>
      </c>
      <c r="S78" s="100">
        <v>0</v>
      </c>
      <c r="T78" s="100">
        <f t="shared" ref="T78:T109" si="5">+O78+Q78+S78</f>
        <v>38367000</v>
      </c>
      <c r="U78" s="100">
        <v>27283200</v>
      </c>
      <c r="V78" s="106">
        <v>43122</v>
      </c>
      <c r="W78" s="105">
        <v>43123</v>
      </c>
      <c r="X78" s="105">
        <v>43522</v>
      </c>
      <c r="Y78" s="86">
        <v>270</v>
      </c>
      <c r="Z78" s="86">
        <v>0</v>
      </c>
      <c r="AA78" s="68"/>
      <c r="AB78" s="62"/>
      <c r="AC78" s="62" t="s">
        <v>791</v>
      </c>
      <c r="AD78" s="62"/>
      <c r="AE78" s="62"/>
      <c r="AF78" s="69">
        <f t="shared" si="1"/>
        <v>0.71111111111111114</v>
      </c>
      <c r="AG78" s="27"/>
      <c r="AH78" s="27" t="b">
        <f t="shared" si="2"/>
        <v>0</v>
      </c>
    </row>
    <row r="79" spans="1:34" ht="44.25" customHeight="1" x14ac:dyDescent="0.25">
      <c r="A79" s="86">
        <v>65</v>
      </c>
      <c r="B79" s="86">
        <v>2018</v>
      </c>
      <c r="C79" s="87" t="s">
        <v>300</v>
      </c>
      <c r="D79" s="74">
        <v>5</v>
      </c>
      <c r="E79" s="87"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112" t="s">
        <v>107</v>
      </c>
      <c r="G79" s="63" t="s">
        <v>116</v>
      </c>
      <c r="H79" s="64" t="s">
        <v>485</v>
      </c>
      <c r="I79" s="83" t="s">
        <v>163</v>
      </c>
      <c r="J79" s="84">
        <v>45</v>
      </c>
      <c r="K79" s="65"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79" t="s">
        <v>642</v>
      </c>
      <c r="M79" s="113">
        <v>1030640813</v>
      </c>
      <c r="N79" s="97" t="s">
        <v>715</v>
      </c>
      <c r="O79" s="110">
        <v>44550000</v>
      </c>
      <c r="P79" s="66"/>
      <c r="Q79" s="67"/>
      <c r="R79" s="110">
        <v>1</v>
      </c>
      <c r="S79" s="100">
        <v>13860000</v>
      </c>
      <c r="T79" s="100">
        <f t="shared" si="5"/>
        <v>58410000</v>
      </c>
      <c r="U79" s="100">
        <v>52305000</v>
      </c>
      <c r="V79" s="106">
        <v>43122</v>
      </c>
      <c r="W79" s="105">
        <v>43123</v>
      </c>
      <c r="X79" s="105">
        <v>43480</v>
      </c>
      <c r="Y79" s="86">
        <v>270</v>
      </c>
      <c r="Z79" s="86">
        <v>84</v>
      </c>
      <c r="AA79" s="68"/>
      <c r="AB79" s="62"/>
      <c r="AC79" s="62" t="s">
        <v>791</v>
      </c>
      <c r="AD79" s="62"/>
      <c r="AE79" s="62"/>
      <c r="AF79" s="69">
        <f t="shared" si="1"/>
        <v>0.89548022598870058</v>
      </c>
      <c r="AG79" s="27"/>
      <c r="AH79" s="27" t="b">
        <f t="shared" si="2"/>
        <v>0</v>
      </c>
    </row>
    <row r="80" spans="1:34" ht="44.25" customHeight="1" x14ac:dyDescent="0.25">
      <c r="A80" s="86">
        <v>66</v>
      </c>
      <c r="B80" s="86">
        <v>2018</v>
      </c>
      <c r="C80" s="87" t="s">
        <v>310</v>
      </c>
      <c r="D80" s="74">
        <v>5</v>
      </c>
      <c r="E80" s="87"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112" t="s">
        <v>107</v>
      </c>
      <c r="G80" s="63" t="s">
        <v>116</v>
      </c>
      <c r="H80" s="64" t="s">
        <v>486</v>
      </c>
      <c r="I80" s="83" t="s">
        <v>163</v>
      </c>
      <c r="J80" s="84">
        <v>45</v>
      </c>
      <c r="K80" s="65"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79" t="s">
        <v>642</v>
      </c>
      <c r="M80" s="113">
        <v>1019099369</v>
      </c>
      <c r="N80" s="97" t="s">
        <v>716</v>
      </c>
      <c r="O80" s="110">
        <v>18900000</v>
      </c>
      <c r="P80" s="66"/>
      <c r="Q80" s="67"/>
      <c r="R80" s="110">
        <v>1</v>
      </c>
      <c r="S80" s="100">
        <v>0</v>
      </c>
      <c r="T80" s="100">
        <f t="shared" si="5"/>
        <v>18900000</v>
      </c>
      <c r="U80" s="100">
        <v>18900000</v>
      </c>
      <c r="V80" s="106">
        <v>43122</v>
      </c>
      <c r="W80" s="105">
        <v>43124</v>
      </c>
      <c r="X80" s="105">
        <v>43396</v>
      </c>
      <c r="Y80" s="86">
        <v>270</v>
      </c>
      <c r="Z80" s="86">
        <v>0</v>
      </c>
      <c r="AA80" s="68"/>
      <c r="AB80" s="62"/>
      <c r="AC80" s="62"/>
      <c r="AD80" s="62" t="s">
        <v>791</v>
      </c>
      <c r="AE80" s="62"/>
      <c r="AF80" s="69">
        <f t="shared" si="1"/>
        <v>1</v>
      </c>
      <c r="AG80" s="27"/>
      <c r="AH80" s="27" t="b">
        <f t="shared" si="2"/>
        <v>0</v>
      </c>
    </row>
    <row r="81" spans="1:34" ht="44.25" customHeight="1" x14ac:dyDescent="0.25">
      <c r="A81" s="86">
        <v>67</v>
      </c>
      <c r="B81" s="86">
        <v>2018</v>
      </c>
      <c r="C81" s="87" t="s">
        <v>329</v>
      </c>
      <c r="D81" s="74">
        <v>5</v>
      </c>
      <c r="E81" s="87"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112" t="s">
        <v>107</v>
      </c>
      <c r="G81" s="63" t="s">
        <v>116</v>
      </c>
      <c r="H81" s="64" t="s">
        <v>487</v>
      </c>
      <c r="I81" s="83" t="s">
        <v>163</v>
      </c>
      <c r="J81" s="84">
        <v>45</v>
      </c>
      <c r="K81" s="65"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79" t="s">
        <v>642</v>
      </c>
      <c r="M81" s="113">
        <v>73583076</v>
      </c>
      <c r="N81" s="97" t="s">
        <v>717</v>
      </c>
      <c r="O81" s="110">
        <v>69300000</v>
      </c>
      <c r="P81" s="66"/>
      <c r="Q81" s="67"/>
      <c r="R81" s="110">
        <v>2</v>
      </c>
      <c r="S81" s="100">
        <v>33110008</v>
      </c>
      <c r="T81" s="100">
        <f t="shared" si="5"/>
        <v>102410008</v>
      </c>
      <c r="U81" s="100">
        <v>81363333</v>
      </c>
      <c r="V81" s="106">
        <v>43123</v>
      </c>
      <c r="W81" s="105">
        <v>43123</v>
      </c>
      <c r="X81" s="105">
        <v>43524</v>
      </c>
      <c r="Y81" s="86">
        <v>270</v>
      </c>
      <c r="Z81" s="86">
        <v>129</v>
      </c>
      <c r="AA81" s="68"/>
      <c r="AB81" s="62"/>
      <c r="AC81" s="62" t="s">
        <v>791</v>
      </c>
      <c r="AD81" s="62"/>
      <c r="AE81" s="62"/>
      <c r="AF81" s="69">
        <f t="shared" ref="AF81:AF143" si="6">SUM(U81/T81)</f>
        <v>0.79448615022078706</v>
      </c>
      <c r="AG81" s="27"/>
      <c r="AH81" s="27" t="b">
        <f t="shared" ref="AH81:AH143" si="7">IF(I81="Funcionamiento",J81=0,J81="")</f>
        <v>0</v>
      </c>
    </row>
    <row r="82" spans="1:34" ht="44.25" customHeight="1" x14ac:dyDescent="0.25">
      <c r="A82" s="86">
        <v>68</v>
      </c>
      <c r="B82" s="86">
        <v>2018</v>
      </c>
      <c r="C82" s="87" t="s">
        <v>295</v>
      </c>
      <c r="D82" s="74">
        <v>5</v>
      </c>
      <c r="E82" s="87"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112" t="s">
        <v>107</v>
      </c>
      <c r="G82" s="63" t="s">
        <v>116</v>
      </c>
      <c r="H82" s="64" t="s">
        <v>488</v>
      </c>
      <c r="I82" s="83" t="s">
        <v>163</v>
      </c>
      <c r="J82" s="84">
        <v>45</v>
      </c>
      <c r="K82" s="65"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79" t="s">
        <v>642</v>
      </c>
      <c r="M82" s="113">
        <v>1033702963</v>
      </c>
      <c r="N82" s="97" t="s">
        <v>718</v>
      </c>
      <c r="O82" s="110">
        <v>44550000</v>
      </c>
      <c r="P82" s="66"/>
      <c r="Q82" s="67"/>
      <c r="R82" s="110">
        <v>2</v>
      </c>
      <c r="S82" s="100">
        <v>18810000</v>
      </c>
      <c r="T82" s="100">
        <f t="shared" si="5"/>
        <v>63360000</v>
      </c>
      <c r="U82" s="100">
        <v>52305000</v>
      </c>
      <c r="V82" s="106">
        <v>43123</v>
      </c>
      <c r="W82" s="105">
        <v>43123</v>
      </c>
      <c r="X82" s="105">
        <v>43509</v>
      </c>
      <c r="Y82" s="86">
        <v>270</v>
      </c>
      <c r="Z82" s="86">
        <v>114</v>
      </c>
      <c r="AA82" s="68"/>
      <c r="AB82" s="62"/>
      <c r="AC82" s="62" t="s">
        <v>791</v>
      </c>
      <c r="AD82" s="62"/>
      <c r="AE82" s="62"/>
      <c r="AF82" s="69">
        <f t="shared" si="6"/>
        <v>0.82552083333333337</v>
      </c>
      <c r="AG82" s="27"/>
      <c r="AH82" s="27" t="b">
        <f t="shared" si="7"/>
        <v>0</v>
      </c>
    </row>
    <row r="83" spans="1:34" ht="44.25" customHeight="1" x14ac:dyDescent="0.25">
      <c r="A83" s="86">
        <v>69</v>
      </c>
      <c r="B83" s="86">
        <v>2018</v>
      </c>
      <c r="C83" s="87" t="s">
        <v>330</v>
      </c>
      <c r="D83" s="74">
        <v>5</v>
      </c>
      <c r="E83" s="87"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112" t="s">
        <v>107</v>
      </c>
      <c r="G83" s="63" t="s">
        <v>116</v>
      </c>
      <c r="H83" s="64" t="s">
        <v>489</v>
      </c>
      <c r="I83" s="83" t="s">
        <v>163</v>
      </c>
      <c r="J83" s="84">
        <v>45</v>
      </c>
      <c r="K83" s="65"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79" t="s">
        <v>642</v>
      </c>
      <c r="M83" s="113">
        <v>80903496</v>
      </c>
      <c r="N83" s="97" t="s">
        <v>719</v>
      </c>
      <c r="O83" s="110">
        <v>25200000</v>
      </c>
      <c r="P83" s="66"/>
      <c r="Q83" s="67"/>
      <c r="R83" s="110">
        <v>2</v>
      </c>
      <c r="S83" s="100">
        <v>9893328</v>
      </c>
      <c r="T83" s="100">
        <f t="shared" si="5"/>
        <v>35093328</v>
      </c>
      <c r="U83" s="100">
        <v>29306667</v>
      </c>
      <c r="V83" s="106">
        <v>43123</v>
      </c>
      <c r="W83" s="105">
        <v>43126</v>
      </c>
      <c r="X83" s="105">
        <v>43504</v>
      </c>
      <c r="Y83" s="86">
        <v>270</v>
      </c>
      <c r="Z83" s="86">
        <v>106</v>
      </c>
      <c r="AA83" s="68"/>
      <c r="AB83" s="62"/>
      <c r="AC83" s="62" t="s">
        <v>791</v>
      </c>
      <c r="AD83" s="62"/>
      <c r="AE83" s="62"/>
      <c r="AF83" s="69">
        <f t="shared" si="6"/>
        <v>0.835106519393088</v>
      </c>
      <c r="AG83" s="27"/>
      <c r="AH83" s="27" t="b">
        <f t="shared" si="7"/>
        <v>0</v>
      </c>
    </row>
    <row r="84" spans="1:34" ht="44.25" customHeight="1" x14ac:dyDescent="0.25">
      <c r="A84" s="86">
        <v>71</v>
      </c>
      <c r="B84" s="86">
        <v>2018</v>
      </c>
      <c r="C84" s="87" t="s">
        <v>331</v>
      </c>
      <c r="D84" s="74">
        <v>5</v>
      </c>
      <c r="E84" s="87"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112" t="s">
        <v>107</v>
      </c>
      <c r="G84" s="63" t="s">
        <v>116</v>
      </c>
      <c r="H84" s="64" t="s">
        <v>490</v>
      </c>
      <c r="I84" s="83" t="s">
        <v>163</v>
      </c>
      <c r="J84" s="84">
        <v>45</v>
      </c>
      <c r="K84" s="65"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79" t="s">
        <v>642</v>
      </c>
      <c r="M84" s="113">
        <v>1019039660</v>
      </c>
      <c r="N84" s="97" t="s">
        <v>720</v>
      </c>
      <c r="O84" s="110">
        <v>52200000</v>
      </c>
      <c r="P84" s="66"/>
      <c r="Q84" s="67"/>
      <c r="R84" s="110">
        <v>2</v>
      </c>
      <c r="S84" s="100">
        <v>24939992</v>
      </c>
      <c r="T84" s="100">
        <f t="shared" si="5"/>
        <v>77139992</v>
      </c>
      <c r="U84" s="100">
        <v>61093333</v>
      </c>
      <c r="V84" s="106">
        <v>43123</v>
      </c>
      <c r="W84" s="105">
        <v>43124</v>
      </c>
      <c r="X84" s="105">
        <v>43524</v>
      </c>
      <c r="Y84" s="86">
        <v>270</v>
      </c>
      <c r="Z84" s="86">
        <v>128</v>
      </c>
      <c r="AA84" s="68"/>
      <c r="AB84" s="62"/>
      <c r="AC84" s="62" t="s">
        <v>791</v>
      </c>
      <c r="AD84" s="62"/>
      <c r="AE84" s="62"/>
      <c r="AF84" s="69">
        <f t="shared" si="6"/>
        <v>0.79198002768784315</v>
      </c>
      <c r="AG84" s="27"/>
      <c r="AH84" s="27" t="b">
        <f t="shared" si="7"/>
        <v>0</v>
      </c>
    </row>
    <row r="85" spans="1:34" ht="44.25" customHeight="1" x14ac:dyDescent="0.25">
      <c r="A85" s="86">
        <v>72</v>
      </c>
      <c r="B85" s="86">
        <v>2018</v>
      </c>
      <c r="C85" s="87" t="s">
        <v>331</v>
      </c>
      <c r="D85" s="74">
        <v>5</v>
      </c>
      <c r="E85" s="87"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112" t="s">
        <v>107</v>
      </c>
      <c r="G85" s="63" t="s">
        <v>116</v>
      </c>
      <c r="H85" s="64" t="s">
        <v>490</v>
      </c>
      <c r="I85" s="83" t="s">
        <v>163</v>
      </c>
      <c r="J85" s="84">
        <v>45</v>
      </c>
      <c r="K85" s="65"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79" t="s">
        <v>642</v>
      </c>
      <c r="M85" s="113">
        <v>52808564</v>
      </c>
      <c r="N85" s="97" t="s">
        <v>721</v>
      </c>
      <c r="O85" s="110">
        <v>58500000</v>
      </c>
      <c r="P85" s="66"/>
      <c r="Q85" s="67"/>
      <c r="R85" s="110">
        <v>2</v>
      </c>
      <c r="S85" s="100">
        <v>27733318</v>
      </c>
      <c r="T85" s="100">
        <f t="shared" si="5"/>
        <v>86233318</v>
      </c>
      <c r="U85" s="100">
        <v>68466667</v>
      </c>
      <c r="V85" s="106">
        <v>43123</v>
      </c>
      <c r="W85" s="105">
        <v>43124</v>
      </c>
      <c r="X85" s="105">
        <v>43525</v>
      </c>
      <c r="Y85" s="86">
        <v>270</v>
      </c>
      <c r="Z85" s="86">
        <v>128</v>
      </c>
      <c r="AA85" s="68"/>
      <c r="AB85" s="62"/>
      <c r="AC85" s="62" t="s">
        <v>791</v>
      </c>
      <c r="AD85" s="62"/>
      <c r="AE85" s="62"/>
      <c r="AF85" s="69">
        <f t="shared" si="6"/>
        <v>0.79396999428921433</v>
      </c>
      <c r="AG85" s="27"/>
      <c r="AH85" s="27" t="b">
        <f t="shared" si="7"/>
        <v>0</v>
      </c>
    </row>
    <row r="86" spans="1:34" ht="44.25" customHeight="1" x14ac:dyDescent="0.25">
      <c r="A86" s="86">
        <v>73</v>
      </c>
      <c r="B86" s="86">
        <v>2018</v>
      </c>
      <c r="C86" s="87" t="s">
        <v>332</v>
      </c>
      <c r="D86" s="74">
        <v>5</v>
      </c>
      <c r="E86" s="87"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112" t="s">
        <v>107</v>
      </c>
      <c r="G86" s="63" t="s">
        <v>116</v>
      </c>
      <c r="H86" s="64" t="s">
        <v>491</v>
      </c>
      <c r="I86" s="83" t="s">
        <v>163</v>
      </c>
      <c r="J86" s="84">
        <v>45</v>
      </c>
      <c r="K86" s="65"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79" t="s">
        <v>642</v>
      </c>
      <c r="M86" s="113">
        <v>80189215</v>
      </c>
      <c r="N86" s="97" t="s">
        <v>722</v>
      </c>
      <c r="O86" s="110">
        <v>28545000</v>
      </c>
      <c r="P86" s="66"/>
      <c r="Q86" s="67"/>
      <c r="R86" s="110"/>
      <c r="S86" s="100">
        <v>0</v>
      </c>
      <c r="T86" s="100">
        <f t="shared" si="5"/>
        <v>28545000</v>
      </c>
      <c r="U86" s="100">
        <v>28545000</v>
      </c>
      <c r="V86" s="106">
        <v>43123</v>
      </c>
      <c r="W86" s="105">
        <v>43124</v>
      </c>
      <c r="X86" s="105">
        <v>43396</v>
      </c>
      <c r="Y86" s="86">
        <v>270</v>
      </c>
      <c r="Z86" s="86">
        <v>0</v>
      </c>
      <c r="AA86" s="68"/>
      <c r="AB86" s="62"/>
      <c r="AC86" s="62"/>
      <c r="AD86" s="62" t="s">
        <v>791</v>
      </c>
      <c r="AE86" s="62"/>
      <c r="AF86" s="69">
        <f t="shared" si="6"/>
        <v>1</v>
      </c>
      <c r="AG86" s="27"/>
      <c r="AH86" s="27" t="b">
        <f t="shared" si="7"/>
        <v>0</v>
      </c>
    </row>
    <row r="87" spans="1:34" ht="44.25" customHeight="1" x14ac:dyDescent="0.25">
      <c r="A87" s="86">
        <v>74</v>
      </c>
      <c r="B87" s="86">
        <v>2018</v>
      </c>
      <c r="C87" s="87" t="s">
        <v>333</v>
      </c>
      <c r="D87" s="74">
        <v>5</v>
      </c>
      <c r="E87" s="87"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112" t="s">
        <v>107</v>
      </c>
      <c r="G87" s="63" t="s">
        <v>116</v>
      </c>
      <c r="H87" s="64" t="s">
        <v>492</v>
      </c>
      <c r="I87" s="83" t="s">
        <v>163</v>
      </c>
      <c r="J87" s="84">
        <v>45</v>
      </c>
      <c r="K87" s="65"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79" t="s">
        <v>642</v>
      </c>
      <c r="M87" s="113">
        <v>1082879244</v>
      </c>
      <c r="N87" s="97" t="s">
        <v>723</v>
      </c>
      <c r="O87" s="110">
        <v>34200000</v>
      </c>
      <c r="P87" s="66"/>
      <c r="Q87" s="67"/>
      <c r="R87" s="110">
        <v>2</v>
      </c>
      <c r="S87" s="100">
        <v>14186652</v>
      </c>
      <c r="T87" s="100">
        <f t="shared" si="5"/>
        <v>48386652</v>
      </c>
      <c r="U87" s="100">
        <v>39900000</v>
      </c>
      <c r="V87" s="106">
        <v>43123</v>
      </c>
      <c r="W87" s="105">
        <v>43125</v>
      </c>
      <c r="X87" s="105">
        <v>43509</v>
      </c>
      <c r="Y87" s="86">
        <v>270</v>
      </c>
      <c r="Z87" s="86">
        <v>112</v>
      </c>
      <c r="AA87" s="68"/>
      <c r="AB87" s="62"/>
      <c r="AC87" s="62" t="s">
        <v>791</v>
      </c>
      <c r="AD87" s="62"/>
      <c r="AE87" s="62"/>
      <c r="AF87" s="69">
        <f t="shared" si="6"/>
        <v>0.82460757979287347</v>
      </c>
      <c r="AG87" s="27"/>
      <c r="AH87" s="27" t="b">
        <f t="shared" si="7"/>
        <v>0</v>
      </c>
    </row>
    <row r="88" spans="1:34" ht="44.25" customHeight="1" x14ac:dyDescent="0.25">
      <c r="A88" s="86">
        <v>75</v>
      </c>
      <c r="B88" s="86">
        <v>2018</v>
      </c>
      <c r="C88" s="87" t="s">
        <v>334</v>
      </c>
      <c r="D88" s="74">
        <v>5</v>
      </c>
      <c r="E88" s="87"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112" t="s">
        <v>107</v>
      </c>
      <c r="G88" s="63" t="s">
        <v>116</v>
      </c>
      <c r="H88" s="64" t="s">
        <v>493</v>
      </c>
      <c r="I88" s="83" t="s">
        <v>163</v>
      </c>
      <c r="J88" s="84">
        <v>45</v>
      </c>
      <c r="K88" s="65"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79" t="s">
        <v>642</v>
      </c>
      <c r="M88" s="113">
        <v>12131231</v>
      </c>
      <c r="N88" s="97" t="s">
        <v>724</v>
      </c>
      <c r="O88" s="110">
        <v>54000000</v>
      </c>
      <c r="P88" s="66"/>
      <c r="Q88" s="67"/>
      <c r="R88" s="110">
        <v>2</v>
      </c>
      <c r="S88" s="100">
        <v>19600000</v>
      </c>
      <c r="T88" s="100">
        <f t="shared" si="5"/>
        <v>73600000</v>
      </c>
      <c r="U88" s="100">
        <v>63200000</v>
      </c>
      <c r="V88" s="106">
        <v>43123</v>
      </c>
      <c r="W88" s="105">
        <v>43124</v>
      </c>
      <c r="X88" s="105">
        <v>43494</v>
      </c>
      <c r="Y88" s="86">
        <v>270</v>
      </c>
      <c r="Z88" s="86">
        <v>98</v>
      </c>
      <c r="AA88" s="68"/>
      <c r="AB88" s="62"/>
      <c r="AC88" s="62" t="s">
        <v>791</v>
      </c>
      <c r="AD88" s="62"/>
      <c r="AE88" s="62"/>
      <c r="AF88" s="69">
        <f t="shared" si="6"/>
        <v>0.85869565217391308</v>
      </c>
      <c r="AG88" s="27"/>
      <c r="AH88" s="27" t="b">
        <f t="shared" si="7"/>
        <v>0</v>
      </c>
    </row>
    <row r="89" spans="1:34" ht="44.25" customHeight="1" x14ac:dyDescent="0.25">
      <c r="A89" s="86">
        <v>76</v>
      </c>
      <c r="B89" s="86">
        <v>2018</v>
      </c>
      <c r="C89" s="87" t="s">
        <v>335</v>
      </c>
      <c r="D89" s="74">
        <v>5</v>
      </c>
      <c r="E89" s="87"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112" t="s">
        <v>107</v>
      </c>
      <c r="G89" s="63" t="s">
        <v>116</v>
      </c>
      <c r="H89" s="64" t="s">
        <v>494</v>
      </c>
      <c r="I89" s="83" t="s">
        <v>163</v>
      </c>
      <c r="J89" s="84">
        <v>45</v>
      </c>
      <c r="K89" s="65"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79" t="s">
        <v>642</v>
      </c>
      <c r="M89" s="113">
        <v>53159659</v>
      </c>
      <c r="N89" s="97" t="s">
        <v>725</v>
      </c>
      <c r="O89" s="110">
        <v>58500000</v>
      </c>
      <c r="P89" s="66"/>
      <c r="Q89" s="67"/>
      <c r="R89" s="110">
        <v>2</v>
      </c>
      <c r="S89" s="100">
        <v>17766662</v>
      </c>
      <c r="T89" s="100">
        <f t="shared" si="5"/>
        <v>76266662</v>
      </c>
      <c r="U89" s="100">
        <v>68250000</v>
      </c>
      <c r="V89" s="106">
        <v>43123</v>
      </c>
      <c r="W89" s="105">
        <v>43125</v>
      </c>
      <c r="X89" s="105">
        <v>43504</v>
      </c>
      <c r="Y89" s="86">
        <v>270</v>
      </c>
      <c r="Z89" s="86">
        <v>107</v>
      </c>
      <c r="AA89" s="68"/>
      <c r="AB89" s="62"/>
      <c r="AC89" s="62" t="s">
        <v>791</v>
      </c>
      <c r="AD89" s="62"/>
      <c r="AE89" s="62"/>
      <c r="AF89" s="69">
        <f t="shared" si="6"/>
        <v>0.89488641839339977</v>
      </c>
      <c r="AG89" s="27"/>
      <c r="AH89" s="27" t="b">
        <f t="shared" si="7"/>
        <v>0</v>
      </c>
    </row>
    <row r="90" spans="1:34" ht="44.25" customHeight="1" x14ac:dyDescent="0.25">
      <c r="A90" s="86">
        <v>77</v>
      </c>
      <c r="B90" s="86">
        <v>2018</v>
      </c>
      <c r="C90" s="87" t="s">
        <v>336</v>
      </c>
      <c r="D90" s="74">
        <v>5</v>
      </c>
      <c r="E90" s="87"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112" t="s">
        <v>107</v>
      </c>
      <c r="G90" s="63" t="s">
        <v>116</v>
      </c>
      <c r="H90" s="64" t="s">
        <v>495</v>
      </c>
      <c r="I90" s="83" t="s">
        <v>163</v>
      </c>
      <c r="J90" s="84">
        <v>45</v>
      </c>
      <c r="K90" s="65"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79" t="s">
        <v>642</v>
      </c>
      <c r="M90" s="113">
        <v>1065614274</v>
      </c>
      <c r="N90" s="97" t="s">
        <v>726</v>
      </c>
      <c r="O90" s="110">
        <v>44550000</v>
      </c>
      <c r="P90" s="66"/>
      <c r="Q90" s="67"/>
      <c r="R90" s="110">
        <v>2</v>
      </c>
      <c r="S90" s="100">
        <v>18645000</v>
      </c>
      <c r="T90" s="100">
        <f t="shared" si="5"/>
        <v>63195000</v>
      </c>
      <c r="U90" s="100">
        <v>52140000</v>
      </c>
      <c r="V90" s="106">
        <v>43123</v>
      </c>
      <c r="W90" s="105">
        <v>43124</v>
      </c>
      <c r="X90" s="105">
        <v>43509</v>
      </c>
      <c r="Y90" s="86">
        <v>270</v>
      </c>
      <c r="Z90" s="86">
        <v>113</v>
      </c>
      <c r="AA90" s="68"/>
      <c r="AB90" s="62"/>
      <c r="AC90" s="62" t="s">
        <v>791</v>
      </c>
      <c r="AD90" s="62"/>
      <c r="AE90" s="62"/>
      <c r="AF90" s="69">
        <f t="shared" si="6"/>
        <v>0.82506527415143605</v>
      </c>
      <c r="AG90" s="27"/>
      <c r="AH90" s="27" t="b">
        <f t="shared" si="7"/>
        <v>0</v>
      </c>
    </row>
    <row r="91" spans="1:34" ht="44.25" customHeight="1" x14ac:dyDescent="0.25">
      <c r="A91" s="86">
        <v>78</v>
      </c>
      <c r="B91" s="86">
        <v>2018</v>
      </c>
      <c r="C91" s="87" t="s">
        <v>336</v>
      </c>
      <c r="D91" s="74">
        <v>5</v>
      </c>
      <c r="E91" s="87"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112" t="s">
        <v>107</v>
      </c>
      <c r="G91" s="63" t="s">
        <v>116</v>
      </c>
      <c r="H91" s="64" t="s">
        <v>496</v>
      </c>
      <c r="I91" s="83" t="s">
        <v>163</v>
      </c>
      <c r="J91" s="84">
        <v>45</v>
      </c>
      <c r="K91" s="65"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79" t="s">
        <v>642</v>
      </c>
      <c r="M91" s="113">
        <v>53178369</v>
      </c>
      <c r="N91" s="97" t="s">
        <v>727</v>
      </c>
      <c r="O91" s="110">
        <v>44550000</v>
      </c>
      <c r="P91" s="66"/>
      <c r="Q91" s="67"/>
      <c r="R91" s="110">
        <v>2</v>
      </c>
      <c r="S91" s="100">
        <v>18645000</v>
      </c>
      <c r="T91" s="100">
        <f t="shared" si="5"/>
        <v>63195000</v>
      </c>
      <c r="U91" s="100">
        <v>51480000</v>
      </c>
      <c r="V91" s="106">
        <v>43123</v>
      </c>
      <c r="W91" s="105">
        <v>43124</v>
      </c>
      <c r="X91" s="105">
        <v>43509</v>
      </c>
      <c r="Y91" s="86">
        <v>270</v>
      </c>
      <c r="Z91" s="86">
        <v>109</v>
      </c>
      <c r="AA91" s="68"/>
      <c r="AB91" s="62"/>
      <c r="AC91" s="62" t="s">
        <v>791</v>
      </c>
      <c r="AD91" s="62"/>
      <c r="AE91" s="62"/>
      <c r="AF91" s="69">
        <f t="shared" si="6"/>
        <v>0.81462140992167098</v>
      </c>
      <c r="AG91" s="27"/>
      <c r="AH91" s="27" t="b">
        <f t="shared" si="7"/>
        <v>0</v>
      </c>
    </row>
    <row r="92" spans="1:34" ht="44.25" customHeight="1" x14ac:dyDescent="0.25">
      <c r="A92" s="86">
        <v>79</v>
      </c>
      <c r="B92" s="86">
        <v>2018</v>
      </c>
      <c r="C92" s="87" t="s">
        <v>337</v>
      </c>
      <c r="D92" s="74">
        <v>5</v>
      </c>
      <c r="E92" s="87"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112" t="s">
        <v>107</v>
      </c>
      <c r="G92" s="63" t="s">
        <v>116</v>
      </c>
      <c r="H92" s="64" t="s">
        <v>497</v>
      </c>
      <c r="I92" s="83" t="s">
        <v>163</v>
      </c>
      <c r="J92" s="84">
        <v>45</v>
      </c>
      <c r="K92" s="65"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79" t="s">
        <v>642</v>
      </c>
      <c r="M92" s="113">
        <v>52581670</v>
      </c>
      <c r="N92" s="97" t="s">
        <v>728</v>
      </c>
      <c r="O92" s="110">
        <v>35100000</v>
      </c>
      <c r="P92" s="66"/>
      <c r="Q92" s="67"/>
      <c r="R92" s="110">
        <v>2</v>
      </c>
      <c r="S92" s="100">
        <v>13260000</v>
      </c>
      <c r="T92" s="100">
        <f t="shared" si="5"/>
        <v>48360000</v>
      </c>
      <c r="U92" s="100">
        <v>40950000</v>
      </c>
      <c r="V92" s="106">
        <v>43123</v>
      </c>
      <c r="W92" s="105">
        <v>43125</v>
      </c>
      <c r="X92" s="105">
        <v>43499</v>
      </c>
      <c r="Y92" s="86">
        <v>270</v>
      </c>
      <c r="Z92" s="86">
        <v>102</v>
      </c>
      <c r="AA92" s="68"/>
      <c r="AB92" s="62"/>
      <c r="AC92" s="62" t="s">
        <v>791</v>
      </c>
      <c r="AD92" s="62"/>
      <c r="AE92" s="62"/>
      <c r="AF92" s="69">
        <f t="shared" si="6"/>
        <v>0.84677419354838712</v>
      </c>
      <c r="AG92" s="27"/>
      <c r="AH92" s="27" t="b">
        <f t="shared" si="7"/>
        <v>0</v>
      </c>
    </row>
    <row r="93" spans="1:34" ht="44.25" customHeight="1" x14ac:dyDescent="0.25">
      <c r="A93" s="86">
        <v>80</v>
      </c>
      <c r="B93" s="86">
        <v>2018</v>
      </c>
      <c r="C93" s="87" t="s">
        <v>338</v>
      </c>
      <c r="D93" s="74">
        <v>5</v>
      </c>
      <c r="E93" s="87"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112" t="s">
        <v>107</v>
      </c>
      <c r="G93" s="63" t="s">
        <v>116</v>
      </c>
      <c r="H93" s="64" t="s">
        <v>498</v>
      </c>
      <c r="I93" s="83" t="s">
        <v>163</v>
      </c>
      <c r="J93" s="84">
        <v>45</v>
      </c>
      <c r="K93" s="65"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79" t="s">
        <v>642</v>
      </c>
      <c r="M93" s="113">
        <v>1015423525</v>
      </c>
      <c r="N93" s="97" t="s">
        <v>729</v>
      </c>
      <c r="O93" s="110">
        <v>44910000</v>
      </c>
      <c r="P93" s="66"/>
      <c r="Q93" s="67"/>
      <c r="R93" s="110">
        <v>2</v>
      </c>
      <c r="S93" s="100">
        <v>16134331</v>
      </c>
      <c r="T93" s="100">
        <f t="shared" si="5"/>
        <v>61044331</v>
      </c>
      <c r="U93" s="100">
        <v>52395000</v>
      </c>
      <c r="V93" s="106">
        <v>43123</v>
      </c>
      <c r="W93" s="105">
        <v>43125</v>
      </c>
      <c r="X93" s="105">
        <v>43494</v>
      </c>
      <c r="Y93" s="86">
        <v>270</v>
      </c>
      <c r="Z93" s="86">
        <v>97</v>
      </c>
      <c r="AA93" s="68"/>
      <c r="AB93" s="62"/>
      <c r="AC93" s="62" t="s">
        <v>791</v>
      </c>
      <c r="AD93" s="62"/>
      <c r="AE93" s="62"/>
      <c r="AF93" s="69">
        <f t="shared" si="6"/>
        <v>0.85831065951070873</v>
      </c>
      <c r="AG93" s="27"/>
      <c r="AH93" s="27" t="b">
        <f t="shared" si="7"/>
        <v>0</v>
      </c>
    </row>
    <row r="94" spans="1:34" ht="44.25" customHeight="1" x14ac:dyDescent="0.25">
      <c r="A94" s="86">
        <v>81</v>
      </c>
      <c r="B94" s="86">
        <v>2018</v>
      </c>
      <c r="C94" s="87" t="s">
        <v>339</v>
      </c>
      <c r="D94" s="74">
        <v>5</v>
      </c>
      <c r="E94" s="87"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112" t="s">
        <v>107</v>
      </c>
      <c r="G94" s="63" t="s">
        <v>116</v>
      </c>
      <c r="H94" s="64" t="s">
        <v>499</v>
      </c>
      <c r="I94" s="83" t="s">
        <v>163</v>
      </c>
      <c r="J94" s="84">
        <v>45</v>
      </c>
      <c r="K94" s="65"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79" t="s">
        <v>642</v>
      </c>
      <c r="M94" s="113">
        <v>80084321</v>
      </c>
      <c r="N94" s="97" t="s">
        <v>730</v>
      </c>
      <c r="O94" s="110">
        <v>46800000</v>
      </c>
      <c r="P94" s="66"/>
      <c r="Q94" s="67"/>
      <c r="R94" s="110">
        <v>1</v>
      </c>
      <c r="S94" s="100">
        <v>9359992</v>
      </c>
      <c r="T94" s="100">
        <f t="shared" si="5"/>
        <v>56159992</v>
      </c>
      <c r="U94" s="100">
        <v>52346665</v>
      </c>
      <c r="V94" s="106">
        <v>43123</v>
      </c>
      <c r="W94" s="105">
        <v>43138</v>
      </c>
      <c r="X94" s="105">
        <v>43464</v>
      </c>
      <c r="Y94" s="86">
        <v>270</v>
      </c>
      <c r="Z94" s="86">
        <v>54</v>
      </c>
      <c r="AA94" s="68"/>
      <c r="AB94" s="62"/>
      <c r="AC94" s="62" t="s">
        <v>791</v>
      </c>
      <c r="AD94" s="62"/>
      <c r="AE94" s="62"/>
      <c r="AF94" s="69">
        <f t="shared" si="6"/>
        <v>0.93209886853260238</v>
      </c>
      <c r="AG94" s="27"/>
      <c r="AH94" s="27" t="b">
        <f t="shared" si="7"/>
        <v>0</v>
      </c>
    </row>
    <row r="95" spans="1:34" ht="44.25" customHeight="1" x14ac:dyDescent="0.25">
      <c r="A95" s="86">
        <v>82</v>
      </c>
      <c r="B95" s="86">
        <v>2018</v>
      </c>
      <c r="C95" s="87" t="s">
        <v>340</v>
      </c>
      <c r="D95" s="74">
        <v>5</v>
      </c>
      <c r="E95" s="87"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112" t="s">
        <v>107</v>
      </c>
      <c r="G95" s="63" t="s">
        <v>116</v>
      </c>
      <c r="H95" s="64" t="s">
        <v>500</v>
      </c>
      <c r="I95" s="83" t="s">
        <v>163</v>
      </c>
      <c r="J95" s="84">
        <v>45</v>
      </c>
      <c r="K95" s="65"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79" t="s">
        <v>642</v>
      </c>
      <c r="M95" s="113">
        <v>1019051534</v>
      </c>
      <c r="N95" s="97" t="s">
        <v>731</v>
      </c>
      <c r="O95" s="110">
        <v>46800000</v>
      </c>
      <c r="P95" s="66"/>
      <c r="Q95" s="67"/>
      <c r="R95" s="110">
        <v>2</v>
      </c>
      <c r="S95" s="100">
        <v>17679986</v>
      </c>
      <c r="T95" s="100">
        <f t="shared" si="5"/>
        <v>64479986</v>
      </c>
      <c r="U95" s="100">
        <v>54600000</v>
      </c>
      <c r="V95" s="106">
        <v>43124</v>
      </c>
      <c r="W95" s="105">
        <v>43125</v>
      </c>
      <c r="X95" s="105">
        <v>43499</v>
      </c>
      <c r="Y95" s="86">
        <v>270</v>
      </c>
      <c r="Z95" s="86">
        <v>102</v>
      </c>
      <c r="AA95" s="68"/>
      <c r="AB95" s="62"/>
      <c r="AC95" s="62" t="s">
        <v>791</v>
      </c>
      <c r="AD95" s="62"/>
      <c r="AE95" s="62"/>
      <c r="AF95" s="69">
        <f t="shared" si="6"/>
        <v>0.84677437740138473</v>
      </c>
      <c r="AG95" s="27"/>
      <c r="AH95" s="27" t="b">
        <f t="shared" si="7"/>
        <v>0</v>
      </c>
    </row>
    <row r="96" spans="1:34" ht="44.25" customHeight="1" x14ac:dyDescent="0.25">
      <c r="A96" s="86">
        <v>83</v>
      </c>
      <c r="B96" s="86">
        <v>2018</v>
      </c>
      <c r="C96" s="87" t="s">
        <v>341</v>
      </c>
      <c r="D96" s="74">
        <v>5</v>
      </c>
      <c r="E96" s="87"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112" t="s">
        <v>107</v>
      </c>
      <c r="G96" s="63" t="s">
        <v>116</v>
      </c>
      <c r="H96" s="64" t="s">
        <v>501</v>
      </c>
      <c r="I96" s="83" t="s">
        <v>163</v>
      </c>
      <c r="J96" s="84">
        <v>45</v>
      </c>
      <c r="K96" s="65"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79" t="s">
        <v>642</v>
      </c>
      <c r="M96" s="113">
        <v>1026267977</v>
      </c>
      <c r="N96" s="97" t="s">
        <v>732</v>
      </c>
      <c r="O96" s="110">
        <v>56700000</v>
      </c>
      <c r="P96" s="66"/>
      <c r="Q96" s="67"/>
      <c r="R96" s="110">
        <v>2</v>
      </c>
      <c r="S96" s="100">
        <v>26880000</v>
      </c>
      <c r="T96" s="100">
        <f t="shared" si="5"/>
        <v>83580000</v>
      </c>
      <c r="U96" s="100">
        <v>66150000</v>
      </c>
      <c r="V96" s="106">
        <v>43124</v>
      </c>
      <c r="W96" s="105">
        <v>43124</v>
      </c>
      <c r="X96" s="105">
        <v>43523</v>
      </c>
      <c r="Y96" s="86">
        <v>270</v>
      </c>
      <c r="Z96" s="86">
        <v>127</v>
      </c>
      <c r="AA96" s="68"/>
      <c r="AB96" s="62"/>
      <c r="AC96" s="62" t="s">
        <v>791</v>
      </c>
      <c r="AD96" s="62"/>
      <c r="AE96" s="62"/>
      <c r="AF96" s="69">
        <f t="shared" si="6"/>
        <v>0.79145728643216084</v>
      </c>
      <c r="AG96" s="27"/>
      <c r="AH96" s="27" t="b">
        <f t="shared" si="7"/>
        <v>0</v>
      </c>
    </row>
    <row r="97" spans="1:34" ht="44.25" customHeight="1" x14ac:dyDescent="0.25">
      <c r="A97" s="86">
        <v>84</v>
      </c>
      <c r="B97" s="86">
        <v>2018</v>
      </c>
      <c r="C97" s="87" t="s">
        <v>342</v>
      </c>
      <c r="D97" s="74">
        <v>5</v>
      </c>
      <c r="E97" s="87"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112" t="s">
        <v>107</v>
      </c>
      <c r="G97" s="63" t="s">
        <v>116</v>
      </c>
      <c r="H97" s="64" t="s">
        <v>502</v>
      </c>
      <c r="I97" s="83" t="s">
        <v>163</v>
      </c>
      <c r="J97" s="84">
        <v>45</v>
      </c>
      <c r="K97" s="65"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79" t="s">
        <v>642</v>
      </c>
      <c r="M97" s="113">
        <v>1108763037</v>
      </c>
      <c r="N97" s="97" t="s">
        <v>733</v>
      </c>
      <c r="O97" s="110">
        <v>30150000</v>
      </c>
      <c r="P97" s="66"/>
      <c r="Q97" s="67"/>
      <c r="R97" s="110">
        <v>2</v>
      </c>
      <c r="S97" s="100">
        <v>10831662</v>
      </c>
      <c r="T97" s="100">
        <f t="shared" si="5"/>
        <v>40981662</v>
      </c>
      <c r="U97" s="100">
        <v>35175000</v>
      </c>
      <c r="V97" s="106">
        <v>43124</v>
      </c>
      <c r="W97" s="105">
        <v>43125</v>
      </c>
      <c r="X97" s="105">
        <v>43494</v>
      </c>
      <c r="Y97" s="86">
        <v>270</v>
      </c>
      <c r="Z97" s="86">
        <v>97</v>
      </c>
      <c r="AA97" s="68"/>
      <c r="AB97" s="62"/>
      <c r="AC97" s="62" t="s">
        <v>791</v>
      </c>
      <c r="AD97" s="62"/>
      <c r="AE97" s="62"/>
      <c r="AF97" s="69">
        <f t="shared" si="6"/>
        <v>0.85831072444060463</v>
      </c>
      <c r="AG97" s="27"/>
      <c r="AH97" s="27" t="b">
        <f t="shared" si="7"/>
        <v>0</v>
      </c>
    </row>
    <row r="98" spans="1:34" ht="44.25" customHeight="1" x14ac:dyDescent="0.25">
      <c r="A98" s="86">
        <v>85</v>
      </c>
      <c r="B98" s="86">
        <v>2018</v>
      </c>
      <c r="C98" s="87" t="s">
        <v>343</v>
      </c>
      <c r="D98" s="74">
        <v>5</v>
      </c>
      <c r="E98" s="87"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112" t="s">
        <v>107</v>
      </c>
      <c r="G98" s="63" t="s">
        <v>116</v>
      </c>
      <c r="H98" s="64" t="s">
        <v>503</v>
      </c>
      <c r="I98" s="83" t="s">
        <v>163</v>
      </c>
      <c r="J98" s="84">
        <v>45</v>
      </c>
      <c r="K98" s="65"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79" t="s">
        <v>642</v>
      </c>
      <c r="M98" s="113">
        <v>40989527</v>
      </c>
      <c r="N98" s="97" t="s">
        <v>734</v>
      </c>
      <c r="O98" s="110">
        <v>55800000</v>
      </c>
      <c r="P98" s="66"/>
      <c r="Q98" s="67"/>
      <c r="R98" s="110">
        <v>2</v>
      </c>
      <c r="S98" s="100">
        <v>19013341</v>
      </c>
      <c r="T98" s="100">
        <f t="shared" si="5"/>
        <v>74813341</v>
      </c>
      <c r="U98" s="100">
        <v>65100000</v>
      </c>
      <c r="V98" s="106">
        <v>43124</v>
      </c>
      <c r="W98" s="105">
        <v>43125</v>
      </c>
      <c r="X98" s="105">
        <v>43489</v>
      </c>
      <c r="Y98" s="86">
        <v>270</v>
      </c>
      <c r="Z98" s="86">
        <v>92</v>
      </c>
      <c r="AA98" s="68"/>
      <c r="AB98" s="62"/>
      <c r="AC98" s="62" t="s">
        <v>791</v>
      </c>
      <c r="AD98" s="62"/>
      <c r="AE98" s="62"/>
      <c r="AF98" s="69">
        <f t="shared" si="6"/>
        <v>0.87016565668414669</v>
      </c>
      <c r="AG98" s="27"/>
      <c r="AH98" s="27" t="b">
        <f t="shared" si="7"/>
        <v>0</v>
      </c>
    </row>
    <row r="99" spans="1:34" ht="44.25" customHeight="1" x14ac:dyDescent="0.25">
      <c r="A99" s="86">
        <v>86</v>
      </c>
      <c r="B99" s="86">
        <v>2018</v>
      </c>
      <c r="C99" s="87" t="s">
        <v>344</v>
      </c>
      <c r="D99" s="74">
        <v>5</v>
      </c>
      <c r="E99" s="87"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112" t="s">
        <v>107</v>
      </c>
      <c r="G99" s="63" t="s">
        <v>116</v>
      </c>
      <c r="H99" s="64" t="s">
        <v>504</v>
      </c>
      <c r="I99" s="83" t="s">
        <v>163</v>
      </c>
      <c r="J99" s="84">
        <v>3</v>
      </c>
      <c r="K99" s="65"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Igualdad y autonomía para una Bogotá incluyente</v>
      </c>
      <c r="L99" s="79" t="s">
        <v>647</v>
      </c>
      <c r="M99" s="113">
        <v>1032452136</v>
      </c>
      <c r="N99" s="97" t="s">
        <v>735</v>
      </c>
      <c r="O99" s="110">
        <v>36000000</v>
      </c>
      <c r="P99" s="66"/>
      <c r="Q99" s="67"/>
      <c r="R99" s="110">
        <v>1</v>
      </c>
      <c r="S99" s="100">
        <v>11066659</v>
      </c>
      <c r="T99" s="100">
        <f t="shared" si="5"/>
        <v>47066659</v>
      </c>
      <c r="U99" s="100">
        <v>42000000</v>
      </c>
      <c r="V99" s="106">
        <v>43124</v>
      </c>
      <c r="W99" s="105">
        <v>43124</v>
      </c>
      <c r="X99" s="105">
        <v>43480</v>
      </c>
      <c r="Y99" s="86">
        <v>270</v>
      </c>
      <c r="Z99" s="86">
        <v>82</v>
      </c>
      <c r="AA99" s="68"/>
      <c r="AB99" s="62"/>
      <c r="AC99" s="62" t="s">
        <v>791</v>
      </c>
      <c r="AD99" s="62"/>
      <c r="AE99" s="62"/>
      <c r="AF99" s="69">
        <f t="shared" si="6"/>
        <v>0.89235142014222846</v>
      </c>
      <c r="AG99" s="27"/>
      <c r="AH99" s="27" t="b">
        <f t="shared" si="7"/>
        <v>0</v>
      </c>
    </row>
    <row r="100" spans="1:34" ht="44.25" customHeight="1" x14ac:dyDescent="0.25">
      <c r="A100" s="86">
        <v>87</v>
      </c>
      <c r="B100" s="86">
        <v>2018</v>
      </c>
      <c r="C100" s="87" t="s">
        <v>345</v>
      </c>
      <c r="D100" s="74">
        <v>5</v>
      </c>
      <c r="E100" s="87"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112" t="s">
        <v>107</v>
      </c>
      <c r="G100" s="63" t="s">
        <v>116</v>
      </c>
      <c r="H100" s="64" t="s">
        <v>505</v>
      </c>
      <c r="I100" s="83" t="s">
        <v>163</v>
      </c>
      <c r="J100" s="84">
        <v>18</v>
      </c>
      <c r="K100" s="65"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Mejor movilidad para todos</v>
      </c>
      <c r="L100" s="79" t="s">
        <v>644</v>
      </c>
      <c r="M100" s="113">
        <v>1128050756</v>
      </c>
      <c r="N100" s="97" t="s">
        <v>736</v>
      </c>
      <c r="O100" s="110">
        <v>61200000</v>
      </c>
      <c r="P100" s="66"/>
      <c r="Q100" s="67"/>
      <c r="R100" s="110">
        <v>2</v>
      </c>
      <c r="S100" s="100">
        <v>28106674</v>
      </c>
      <c r="T100" s="100">
        <f t="shared" si="5"/>
        <v>89306674</v>
      </c>
      <c r="U100" s="100">
        <v>71400000</v>
      </c>
      <c r="V100" s="106">
        <v>43124</v>
      </c>
      <c r="W100" s="105">
        <v>43124</v>
      </c>
      <c r="X100" s="105">
        <v>43519</v>
      </c>
      <c r="Y100" s="86">
        <v>270</v>
      </c>
      <c r="Z100" s="86">
        <v>123</v>
      </c>
      <c r="AA100" s="68"/>
      <c r="AB100" s="62"/>
      <c r="AC100" s="62" t="s">
        <v>791</v>
      </c>
      <c r="AD100" s="62"/>
      <c r="AE100" s="62"/>
      <c r="AF100" s="69">
        <f t="shared" si="6"/>
        <v>0.79949232013723859</v>
      </c>
      <c r="AG100" s="27"/>
      <c r="AH100" s="27" t="b">
        <f t="shared" si="7"/>
        <v>0</v>
      </c>
    </row>
    <row r="101" spans="1:34" ht="44.25" customHeight="1" x14ac:dyDescent="0.25">
      <c r="A101" s="86">
        <v>88</v>
      </c>
      <c r="B101" s="86">
        <v>2018</v>
      </c>
      <c r="C101" s="87" t="s">
        <v>346</v>
      </c>
      <c r="D101" s="74">
        <v>5</v>
      </c>
      <c r="E101" s="87"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112" t="s">
        <v>107</v>
      </c>
      <c r="G101" s="63" t="s">
        <v>116</v>
      </c>
      <c r="H101" s="64" t="s">
        <v>506</v>
      </c>
      <c r="I101" s="83" t="s">
        <v>163</v>
      </c>
      <c r="J101" s="84">
        <v>19</v>
      </c>
      <c r="K101" s="65"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Seguridad y convivencia para todos</v>
      </c>
      <c r="L101" s="79" t="s">
        <v>643</v>
      </c>
      <c r="M101" s="113">
        <v>79989849</v>
      </c>
      <c r="N101" s="97" t="s">
        <v>737</v>
      </c>
      <c r="O101" s="110">
        <v>31900000</v>
      </c>
      <c r="P101" s="66"/>
      <c r="Q101" s="67"/>
      <c r="R101" s="110"/>
      <c r="S101" s="100">
        <v>0</v>
      </c>
      <c r="T101" s="100">
        <f t="shared" si="5"/>
        <v>31900000</v>
      </c>
      <c r="U101" s="100">
        <v>31900000</v>
      </c>
      <c r="V101" s="106">
        <v>43124</v>
      </c>
      <c r="W101" s="105">
        <v>43125</v>
      </c>
      <c r="X101" s="105">
        <v>43291</v>
      </c>
      <c r="Y101" s="86">
        <v>270</v>
      </c>
      <c r="Z101" s="86">
        <v>0</v>
      </c>
      <c r="AA101" s="68"/>
      <c r="AB101" s="62"/>
      <c r="AC101" s="62"/>
      <c r="AD101" s="62" t="s">
        <v>791</v>
      </c>
      <c r="AE101" s="62"/>
      <c r="AF101" s="69">
        <f t="shared" si="6"/>
        <v>1</v>
      </c>
      <c r="AG101" s="27"/>
      <c r="AH101" s="27" t="b">
        <f t="shared" si="7"/>
        <v>0</v>
      </c>
    </row>
    <row r="102" spans="1:34" ht="44.25" customHeight="1" x14ac:dyDescent="0.25">
      <c r="A102" s="86">
        <v>89</v>
      </c>
      <c r="B102" s="86">
        <v>2018</v>
      </c>
      <c r="C102" s="87" t="s">
        <v>342</v>
      </c>
      <c r="D102" s="74">
        <v>5</v>
      </c>
      <c r="E102" s="87"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112" t="s">
        <v>107</v>
      </c>
      <c r="G102" s="63" t="s">
        <v>116</v>
      </c>
      <c r="H102" s="64" t="s">
        <v>502</v>
      </c>
      <c r="I102" s="83" t="s">
        <v>163</v>
      </c>
      <c r="J102" s="84">
        <v>45</v>
      </c>
      <c r="K102" s="65"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79" t="s">
        <v>642</v>
      </c>
      <c r="M102" s="113">
        <v>22657691</v>
      </c>
      <c r="N102" s="97" t="s">
        <v>738</v>
      </c>
      <c r="O102" s="110">
        <v>30150000</v>
      </c>
      <c r="P102" s="66"/>
      <c r="Q102" s="67"/>
      <c r="R102" s="110">
        <v>1</v>
      </c>
      <c r="S102" s="100">
        <v>7481669</v>
      </c>
      <c r="T102" s="100">
        <f t="shared" si="5"/>
        <v>37631669</v>
      </c>
      <c r="U102" s="100">
        <v>35175000</v>
      </c>
      <c r="V102" s="106">
        <v>43124</v>
      </c>
      <c r="W102" s="105">
        <v>43125</v>
      </c>
      <c r="X102" s="105">
        <v>43464</v>
      </c>
      <c r="Y102" s="86">
        <v>270</v>
      </c>
      <c r="Z102" s="86">
        <v>67</v>
      </c>
      <c r="AA102" s="68"/>
      <c r="AB102" s="62"/>
      <c r="AC102" s="62" t="s">
        <v>791</v>
      </c>
      <c r="AD102" s="62"/>
      <c r="AE102" s="62"/>
      <c r="AF102" s="69">
        <f t="shared" si="6"/>
        <v>0.9347180429334665</v>
      </c>
      <c r="AG102" s="27"/>
      <c r="AH102" s="27" t="b">
        <f t="shared" si="7"/>
        <v>0</v>
      </c>
    </row>
    <row r="103" spans="1:34" ht="44.25" customHeight="1" x14ac:dyDescent="0.25">
      <c r="A103" s="86">
        <v>90</v>
      </c>
      <c r="B103" s="86">
        <v>2018</v>
      </c>
      <c r="C103" s="87" t="s">
        <v>347</v>
      </c>
      <c r="D103" s="74">
        <v>5</v>
      </c>
      <c r="E103" s="87"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112" t="s">
        <v>107</v>
      </c>
      <c r="G103" s="63" t="s">
        <v>116</v>
      </c>
      <c r="H103" s="64" t="s">
        <v>507</v>
      </c>
      <c r="I103" s="83" t="s">
        <v>163</v>
      </c>
      <c r="J103" s="84">
        <v>45</v>
      </c>
      <c r="K103" s="65"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79" t="s">
        <v>642</v>
      </c>
      <c r="M103" s="113">
        <v>33704283</v>
      </c>
      <c r="N103" s="97" t="s">
        <v>739</v>
      </c>
      <c r="O103" s="110">
        <v>25200000</v>
      </c>
      <c r="P103" s="66"/>
      <c r="Q103" s="67"/>
      <c r="R103" s="110">
        <v>1</v>
      </c>
      <c r="S103" s="100">
        <v>6159998</v>
      </c>
      <c r="T103" s="100">
        <f t="shared" si="5"/>
        <v>31359998</v>
      </c>
      <c r="U103" s="100">
        <v>29306667</v>
      </c>
      <c r="V103" s="106">
        <v>43125</v>
      </c>
      <c r="W103" s="105">
        <v>43126</v>
      </c>
      <c r="X103" s="105">
        <v>43464</v>
      </c>
      <c r="Y103" s="86">
        <v>270</v>
      </c>
      <c r="Z103" s="86">
        <v>66</v>
      </c>
      <c r="AA103" s="68"/>
      <c r="AB103" s="62"/>
      <c r="AC103" s="62" t="s">
        <v>791</v>
      </c>
      <c r="AD103" s="62"/>
      <c r="AE103" s="62"/>
      <c r="AF103" s="69">
        <f t="shared" si="6"/>
        <v>0.93452387975279849</v>
      </c>
      <c r="AG103" s="27"/>
      <c r="AH103" s="27" t="b">
        <f t="shared" si="7"/>
        <v>0</v>
      </c>
    </row>
    <row r="104" spans="1:34" ht="44.25" customHeight="1" x14ac:dyDescent="0.25">
      <c r="A104" s="86">
        <v>91</v>
      </c>
      <c r="B104" s="86">
        <v>2018</v>
      </c>
      <c r="C104" s="87" t="s">
        <v>348</v>
      </c>
      <c r="D104" s="74">
        <v>5</v>
      </c>
      <c r="E104" s="87"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112" t="s">
        <v>107</v>
      </c>
      <c r="G104" s="63" t="s">
        <v>116</v>
      </c>
      <c r="H104" s="64" t="s">
        <v>508</v>
      </c>
      <c r="I104" s="83" t="s">
        <v>163</v>
      </c>
      <c r="J104" s="84">
        <v>45</v>
      </c>
      <c r="K104" s="65"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79" t="s">
        <v>642</v>
      </c>
      <c r="M104" s="113">
        <v>25099517</v>
      </c>
      <c r="N104" s="97" t="s">
        <v>740</v>
      </c>
      <c r="O104" s="110">
        <v>46800000</v>
      </c>
      <c r="P104" s="66"/>
      <c r="Q104" s="67"/>
      <c r="R104" s="110">
        <v>1</v>
      </c>
      <c r="S104" s="100">
        <v>10919999</v>
      </c>
      <c r="T104" s="100">
        <f t="shared" si="5"/>
        <v>57719999</v>
      </c>
      <c r="U104" s="100">
        <v>53906667</v>
      </c>
      <c r="V104" s="106">
        <v>43125</v>
      </c>
      <c r="W104" s="105">
        <v>43129</v>
      </c>
      <c r="X104" s="105">
        <v>43464</v>
      </c>
      <c r="Y104" s="86">
        <v>270</v>
      </c>
      <c r="Z104" s="86">
        <v>63</v>
      </c>
      <c r="AA104" s="68"/>
      <c r="AB104" s="62"/>
      <c r="AC104" s="62" t="s">
        <v>791</v>
      </c>
      <c r="AD104" s="62"/>
      <c r="AE104" s="62"/>
      <c r="AF104" s="69">
        <f t="shared" si="6"/>
        <v>0.93393395588936168</v>
      </c>
      <c r="AG104" s="27"/>
      <c r="AH104" s="27" t="b">
        <f t="shared" si="7"/>
        <v>0</v>
      </c>
    </row>
    <row r="105" spans="1:34" ht="44.25" customHeight="1" x14ac:dyDescent="0.25">
      <c r="A105" s="86">
        <v>92</v>
      </c>
      <c r="B105" s="86">
        <v>2018</v>
      </c>
      <c r="C105" s="87" t="s">
        <v>303</v>
      </c>
      <c r="D105" s="74">
        <v>5</v>
      </c>
      <c r="E105" s="87"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112" t="s">
        <v>107</v>
      </c>
      <c r="G105" s="63" t="s">
        <v>116</v>
      </c>
      <c r="H105" s="64" t="s">
        <v>509</v>
      </c>
      <c r="I105" s="83" t="s">
        <v>163</v>
      </c>
      <c r="J105" s="84">
        <v>45</v>
      </c>
      <c r="K105" s="65"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79" t="s">
        <v>642</v>
      </c>
      <c r="M105" s="113">
        <v>91283520</v>
      </c>
      <c r="N105" s="97" t="s">
        <v>741</v>
      </c>
      <c r="O105" s="110">
        <v>35700000</v>
      </c>
      <c r="P105" s="66"/>
      <c r="Q105" s="67"/>
      <c r="R105" s="110"/>
      <c r="S105" s="100">
        <v>0</v>
      </c>
      <c r="T105" s="100">
        <f t="shared" si="5"/>
        <v>35700000</v>
      </c>
      <c r="U105" s="100">
        <v>35700000</v>
      </c>
      <c r="V105" s="106">
        <v>43125</v>
      </c>
      <c r="W105" s="105">
        <v>43126</v>
      </c>
      <c r="X105" s="105">
        <v>43337</v>
      </c>
      <c r="Y105" s="86">
        <v>210</v>
      </c>
      <c r="Z105" s="86">
        <v>0</v>
      </c>
      <c r="AA105" s="68"/>
      <c r="AB105" s="62"/>
      <c r="AC105" s="62"/>
      <c r="AD105" s="62" t="s">
        <v>791</v>
      </c>
      <c r="AE105" s="62"/>
      <c r="AF105" s="69">
        <f t="shared" si="6"/>
        <v>1</v>
      </c>
      <c r="AG105" s="27"/>
      <c r="AH105" s="27" t="b">
        <f t="shared" si="7"/>
        <v>0</v>
      </c>
    </row>
    <row r="106" spans="1:34" ht="44.25" customHeight="1" x14ac:dyDescent="0.25">
      <c r="A106" s="86">
        <v>93</v>
      </c>
      <c r="B106" s="86">
        <v>2018</v>
      </c>
      <c r="C106" s="87" t="s">
        <v>331</v>
      </c>
      <c r="D106" s="74">
        <v>5</v>
      </c>
      <c r="E106" s="87"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112" t="s">
        <v>107</v>
      </c>
      <c r="G106" s="63" t="s">
        <v>116</v>
      </c>
      <c r="H106" s="64" t="s">
        <v>510</v>
      </c>
      <c r="I106" s="83" t="s">
        <v>163</v>
      </c>
      <c r="J106" s="84">
        <v>45</v>
      </c>
      <c r="K106" s="65"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79" t="s">
        <v>642</v>
      </c>
      <c r="M106" s="113">
        <v>1128281402</v>
      </c>
      <c r="N106" s="97" t="s">
        <v>742</v>
      </c>
      <c r="O106" s="110">
        <v>49500000</v>
      </c>
      <c r="P106" s="66"/>
      <c r="Q106" s="67"/>
      <c r="R106" s="110">
        <v>2</v>
      </c>
      <c r="S106" s="100">
        <v>20349993</v>
      </c>
      <c r="T106" s="100">
        <f t="shared" si="5"/>
        <v>69849993</v>
      </c>
      <c r="U106" s="100">
        <v>57566667</v>
      </c>
      <c r="V106" s="106">
        <v>43125</v>
      </c>
      <c r="W106" s="105">
        <v>43126</v>
      </c>
      <c r="X106" s="105">
        <v>43509</v>
      </c>
      <c r="Y106" s="86">
        <v>270</v>
      </c>
      <c r="Z106" s="86">
        <v>111</v>
      </c>
      <c r="AA106" s="68"/>
      <c r="AB106" s="62"/>
      <c r="AC106" s="62" t="s">
        <v>791</v>
      </c>
      <c r="AD106" s="62"/>
      <c r="AE106" s="62"/>
      <c r="AF106" s="69">
        <f t="shared" si="6"/>
        <v>0.82414706899111645</v>
      </c>
      <c r="AG106" s="27"/>
      <c r="AH106" s="27" t="b">
        <f t="shared" si="7"/>
        <v>0</v>
      </c>
    </row>
    <row r="107" spans="1:34" ht="44.25" customHeight="1" x14ac:dyDescent="0.25">
      <c r="A107" s="86">
        <v>94</v>
      </c>
      <c r="B107" s="86">
        <v>2018</v>
      </c>
      <c r="C107" s="87" t="s">
        <v>349</v>
      </c>
      <c r="D107" s="74">
        <v>5</v>
      </c>
      <c r="E107" s="87"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112" t="s">
        <v>107</v>
      </c>
      <c r="G107" s="63" t="s">
        <v>116</v>
      </c>
      <c r="H107" s="64" t="s">
        <v>511</v>
      </c>
      <c r="I107" s="83" t="s">
        <v>163</v>
      </c>
      <c r="J107" s="84">
        <v>45</v>
      </c>
      <c r="K107" s="65"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79" t="s">
        <v>642</v>
      </c>
      <c r="M107" s="113">
        <v>1032450825</v>
      </c>
      <c r="N107" s="97" t="s">
        <v>743</v>
      </c>
      <c r="O107" s="110">
        <v>25200000</v>
      </c>
      <c r="P107" s="66"/>
      <c r="Q107" s="67"/>
      <c r="R107" s="110">
        <v>1</v>
      </c>
      <c r="S107" s="100">
        <v>7559993</v>
      </c>
      <c r="T107" s="100">
        <f t="shared" si="5"/>
        <v>32759993</v>
      </c>
      <c r="U107" s="100">
        <v>29306661</v>
      </c>
      <c r="V107" s="106">
        <v>43126</v>
      </c>
      <c r="W107" s="105">
        <v>43126</v>
      </c>
      <c r="X107" s="105">
        <v>43480</v>
      </c>
      <c r="Y107" s="86">
        <v>270</v>
      </c>
      <c r="Z107" s="86">
        <v>81</v>
      </c>
      <c r="AA107" s="68"/>
      <c r="AB107" s="62"/>
      <c r="AC107" s="62" t="s">
        <v>791</v>
      </c>
      <c r="AD107" s="62"/>
      <c r="AE107" s="62"/>
      <c r="AF107" s="69">
        <f t="shared" si="6"/>
        <v>0.89458691276277136</v>
      </c>
      <c r="AG107" s="27"/>
      <c r="AH107" s="27" t="b">
        <f t="shared" si="7"/>
        <v>0</v>
      </c>
    </row>
    <row r="108" spans="1:34" ht="44.25" customHeight="1" x14ac:dyDescent="0.25">
      <c r="A108" s="86">
        <v>95</v>
      </c>
      <c r="B108" s="86">
        <v>2018</v>
      </c>
      <c r="C108" s="87" t="s">
        <v>349</v>
      </c>
      <c r="D108" s="74">
        <v>5</v>
      </c>
      <c r="E108" s="87"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112" t="s">
        <v>107</v>
      </c>
      <c r="G108" s="63" t="s">
        <v>116</v>
      </c>
      <c r="H108" s="64" t="s">
        <v>511</v>
      </c>
      <c r="I108" s="83" t="s">
        <v>163</v>
      </c>
      <c r="J108" s="84">
        <v>45</v>
      </c>
      <c r="K108" s="65"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79" t="s">
        <v>642</v>
      </c>
      <c r="M108" s="113">
        <v>80726081</v>
      </c>
      <c r="N108" s="97" t="s">
        <v>744</v>
      </c>
      <c r="O108" s="110">
        <v>25200000</v>
      </c>
      <c r="P108" s="66"/>
      <c r="Q108" s="67"/>
      <c r="R108" s="110">
        <v>1</v>
      </c>
      <c r="S108" s="100">
        <v>7279994</v>
      </c>
      <c r="T108" s="100">
        <f t="shared" si="5"/>
        <v>32479994</v>
      </c>
      <c r="U108" s="100">
        <v>29026666</v>
      </c>
      <c r="V108" s="106">
        <v>43126</v>
      </c>
      <c r="W108" s="105">
        <v>43126</v>
      </c>
      <c r="X108" s="105">
        <v>43478</v>
      </c>
      <c r="Y108" s="86">
        <v>270</v>
      </c>
      <c r="Z108" s="86">
        <v>78</v>
      </c>
      <c r="AA108" s="68"/>
      <c r="AB108" s="62"/>
      <c r="AC108" s="62" t="s">
        <v>791</v>
      </c>
      <c r="AD108" s="62"/>
      <c r="AE108" s="62"/>
      <c r="AF108" s="69">
        <f t="shared" si="6"/>
        <v>0.89367830548244565</v>
      </c>
      <c r="AG108" s="27"/>
      <c r="AH108" s="27" t="b">
        <f t="shared" si="7"/>
        <v>0</v>
      </c>
    </row>
    <row r="109" spans="1:34" ht="44.25" customHeight="1" x14ac:dyDescent="0.25">
      <c r="A109" s="86">
        <v>96</v>
      </c>
      <c r="B109" s="86">
        <v>2018</v>
      </c>
      <c r="C109" s="87" t="s">
        <v>350</v>
      </c>
      <c r="D109" s="74">
        <v>5</v>
      </c>
      <c r="E109" s="87"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112" t="s">
        <v>107</v>
      </c>
      <c r="G109" s="63" t="s">
        <v>116</v>
      </c>
      <c r="H109" s="64" t="s">
        <v>512</v>
      </c>
      <c r="I109" s="83" t="s">
        <v>163</v>
      </c>
      <c r="J109" s="84">
        <v>45</v>
      </c>
      <c r="K109" s="65"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79" t="s">
        <v>642</v>
      </c>
      <c r="M109" s="113">
        <v>53165832</v>
      </c>
      <c r="N109" s="97" t="s">
        <v>745</v>
      </c>
      <c r="O109" s="110">
        <v>45000000</v>
      </c>
      <c r="P109" s="66"/>
      <c r="Q109" s="67"/>
      <c r="R109" s="110"/>
      <c r="S109" s="100">
        <v>10500001</v>
      </c>
      <c r="T109" s="100">
        <f t="shared" si="5"/>
        <v>55500001</v>
      </c>
      <c r="U109" s="100">
        <v>41833333</v>
      </c>
      <c r="V109" s="106">
        <v>43126</v>
      </c>
      <c r="W109" s="105">
        <v>43126</v>
      </c>
      <c r="X109" s="105">
        <v>43461</v>
      </c>
      <c r="Y109" s="86">
        <v>270</v>
      </c>
      <c r="Z109" s="86">
        <v>63</v>
      </c>
      <c r="AA109" s="68"/>
      <c r="AB109" s="62"/>
      <c r="AC109" s="62" t="s">
        <v>791</v>
      </c>
      <c r="AD109" s="62"/>
      <c r="AE109" s="62"/>
      <c r="AF109" s="69">
        <f t="shared" si="6"/>
        <v>0.75375373416659941</v>
      </c>
      <c r="AG109" s="27"/>
      <c r="AH109" s="27" t="b">
        <f t="shared" si="7"/>
        <v>0</v>
      </c>
    </row>
    <row r="110" spans="1:34" ht="44.25" customHeight="1" x14ac:dyDescent="0.25">
      <c r="A110" s="86">
        <v>97</v>
      </c>
      <c r="B110" s="86">
        <v>2018</v>
      </c>
      <c r="C110" s="87" t="s">
        <v>351</v>
      </c>
      <c r="D110" s="74">
        <v>5</v>
      </c>
      <c r="E110" s="87"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112" t="s">
        <v>107</v>
      </c>
      <c r="G110" s="63" t="s">
        <v>116</v>
      </c>
      <c r="H110" s="64" t="s">
        <v>513</v>
      </c>
      <c r="I110" s="83" t="s">
        <v>163</v>
      </c>
      <c r="J110" s="84">
        <v>45</v>
      </c>
      <c r="K110" s="65"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79" t="s">
        <v>642</v>
      </c>
      <c r="M110" s="113">
        <v>37728161</v>
      </c>
      <c r="N110" s="97" t="s">
        <v>746</v>
      </c>
      <c r="O110" s="110">
        <v>52200000</v>
      </c>
      <c r="P110" s="66"/>
      <c r="Q110" s="67"/>
      <c r="R110" s="110">
        <v>2</v>
      </c>
      <c r="S110" s="100">
        <v>24359992</v>
      </c>
      <c r="T110" s="100">
        <f t="shared" ref="T110:T141" si="8">+O110+Q110+S110</f>
        <v>76559992</v>
      </c>
      <c r="U110" s="100">
        <v>60706667</v>
      </c>
      <c r="V110" s="105">
        <v>43125</v>
      </c>
      <c r="W110" s="105">
        <v>43126</v>
      </c>
      <c r="X110" s="105">
        <v>43524</v>
      </c>
      <c r="Y110" s="86">
        <v>270</v>
      </c>
      <c r="Z110" s="86">
        <v>126</v>
      </c>
      <c r="AA110" s="68"/>
      <c r="AB110" s="62"/>
      <c r="AC110" s="62" t="s">
        <v>791</v>
      </c>
      <c r="AD110" s="62"/>
      <c r="AE110" s="62"/>
      <c r="AF110" s="69">
        <f t="shared" si="6"/>
        <v>0.79292938013891123</v>
      </c>
      <c r="AG110" s="27"/>
      <c r="AH110" s="27" t="b">
        <f t="shared" si="7"/>
        <v>0</v>
      </c>
    </row>
    <row r="111" spans="1:34" ht="44.25" customHeight="1" x14ac:dyDescent="0.25">
      <c r="A111" s="86">
        <v>98</v>
      </c>
      <c r="B111" s="86">
        <v>2018</v>
      </c>
      <c r="C111" s="87" t="s">
        <v>303</v>
      </c>
      <c r="D111" s="74">
        <v>5</v>
      </c>
      <c r="E111" s="87"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112" t="s">
        <v>107</v>
      </c>
      <c r="G111" s="63" t="s">
        <v>116</v>
      </c>
      <c r="H111" s="64" t="s">
        <v>509</v>
      </c>
      <c r="I111" s="83" t="s">
        <v>163</v>
      </c>
      <c r="J111" s="84">
        <v>45</v>
      </c>
      <c r="K111" s="65"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79" t="s">
        <v>642</v>
      </c>
      <c r="M111" s="113">
        <v>79627358</v>
      </c>
      <c r="N111" s="97" t="s">
        <v>747</v>
      </c>
      <c r="O111" s="110">
        <v>35700000</v>
      </c>
      <c r="P111" s="66"/>
      <c r="Q111" s="67"/>
      <c r="R111" s="110">
        <v>1</v>
      </c>
      <c r="S111" s="100">
        <v>17850000</v>
      </c>
      <c r="T111" s="100">
        <f t="shared" si="8"/>
        <v>53550000</v>
      </c>
      <c r="U111" s="100">
        <v>53380000</v>
      </c>
      <c r="V111" s="105">
        <v>43125</v>
      </c>
      <c r="W111" s="105">
        <v>43126</v>
      </c>
      <c r="X111" s="105">
        <v>43445</v>
      </c>
      <c r="Y111" s="86">
        <v>210</v>
      </c>
      <c r="Z111" s="86">
        <v>108</v>
      </c>
      <c r="AA111" s="68"/>
      <c r="AB111" s="62"/>
      <c r="AC111" s="62" t="s">
        <v>791</v>
      </c>
      <c r="AD111" s="62"/>
      <c r="AE111" s="62"/>
      <c r="AF111" s="69">
        <f t="shared" si="6"/>
        <v>0.99682539682539684</v>
      </c>
      <c r="AG111" s="27"/>
      <c r="AH111" s="27" t="b">
        <f t="shared" si="7"/>
        <v>0</v>
      </c>
    </row>
    <row r="112" spans="1:34" ht="44.25" customHeight="1" x14ac:dyDescent="0.25">
      <c r="A112" s="86">
        <v>99</v>
      </c>
      <c r="B112" s="86">
        <v>2018</v>
      </c>
      <c r="C112" s="87" t="s">
        <v>303</v>
      </c>
      <c r="D112" s="74">
        <v>5</v>
      </c>
      <c r="E112" s="87"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112" t="s">
        <v>107</v>
      </c>
      <c r="G112" s="63" t="s">
        <v>116</v>
      </c>
      <c r="H112" s="64" t="s">
        <v>509</v>
      </c>
      <c r="I112" s="83" t="s">
        <v>163</v>
      </c>
      <c r="J112" s="84">
        <v>45</v>
      </c>
      <c r="K112" s="65"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79" t="s">
        <v>642</v>
      </c>
      <c r="M112" s="113">
        <v>3227278</v>
      </c>
      <c r="N112" s="97" t="s">
        <v>748</v>
      </c>
      <c r="O112" s="110">
        <v>35700000</v>
      </c>
      <c r="P112" s="66"/>
      <c r="Q112" s="67"/>
      <c r="R112" s="110"/>
      <c r="S112" s="100">
        <v>0</v>
      </c>
      <c r="T112" s="100">
        <f t="shared" si="8"/>
        <v>35700000</v>
      </c>
      <c r="U112" s="100">
        <v>35700000</v>
      </c>
      <c r="V112" s="105">
        <v>43125</v>
      </c>
      <c r="W112" s="105">
        <v>43126</v>
      </c>
      <c r="X112" s="105">
        <v>43337</v>
      </c>
      <c r="Y112" s="86">
        <v>210</v>
      </c>
      <c r="Z112" s="86">
        <v>0</v>
      </c>
      <c r="AA112" s="68"/>
      <c r="AB112" s="62"/>
      <c r="AC112" s="62"/>
      <c r="AD112" s="62" t="s">
        <v>791</v>
      </c>
      <c r="AE112" s="62"/>
      <c r="AF112" s="69">
        <f t="shared" si="6"/>
        <v>1</v>
      </c>
      <c r="AG112" s="27"/>
      <c r="AH112" s="27" t="b">
        <f t="shared" si="7"/>
        <v>0</v>
      </c>
    </row>
    <row r="113" spans="1:34" ht="44.25" customHeight="1" x14ac:dyDescent="0.25">
      <c r="A113" s="86">
        <v>100</v>
      </c>
      <c r="B113" s="86">
        <v>2018</v>
      </c>
      <c r="C113" s="87" t="s">
        <v>352</v>
      </c>
      <c r="D113" s="74">
        <v>5</v>
      </c>
      <c r="E113" s="87"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112" t="s">
        <v>107</v>
      </c>
      <c r="G113" s="63" t="s">
        <v>116</v>
      </c>
      <c r="H113" s="64" t="s">
        <v>514</v>
      </c>
      <c r="I113" s="83" t="s">
        <v>163</v>
      </c>
      <c r="J113" s="84">
        <v>45</v>
      </c>
      <c r="K113" s="65"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79" t="s">
        <v>642</v>
      </c>
      <c r="M113" s="113">
        <v>1014284302</v>
      </c>
      <c r="N113" s="97" t="s">
        <v>749</v>
      </c>
      <c r="O113" s="110">
        <v>25200000</v>
      </c>
      <c r="P113" s="66"/>
      <c r="Q113" s="67"/>
      <c r="R113" s="110"/>
      <c r="S113" s="100">
        <v>0</v>
      </c>
      <c r="T113" s="100">
        <f t="shared" si="8"/>
        <v>25200000</v>
      </c>
      <c r="U113" s="100">
        <v>25200000</v>
      </c>
      <c r="V113" s="105">
        <v>43126</v>
      </c>
      <c r="W113" s="105">
        <v>43129</v>
      </c>
      <c r="X113" s="105">
        <v>43401</v>
      </c>
      <c r="Y113" s="86">
        <v>270</v>
      </c>
      <c r="Z113" s="86">
        <v>0</v>
      </c>
      <c r="AA113" s="68"/>
      <c r="AB113" s="62"/>
      <c r="AC113" s="62"/>
      <c r="AD113" s="62" t="s">
        <v>791</v>
      </c>
      <c r="AE113" s="62"/>
      <c r="AF113" s="69">
        <f t="shared" si="6"/>
        <v>1</v>
      </c>
      <c r="AG113" s="27"/>
      <c r="AH113" s="27" t="b">
        <f t="shared" si="7"/>
        <v>0</v>
      </c>
    </row>
    <row r="114" spans="1:34" ht="44.25" customHeight="1" x14ac:dyDescent="0.25">
      <c r="A114" s="86">
        <v>101</v>
      </c>
      <c r="B114" s="86">
        <v>2018</v>
      </c>
      <c r="C114" s="87" t="s">
        <v>353</v>
      </c>
      <c r="D114" s="74">
        <v>5</v>
      </c>
      <c r="E114" s="87"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112" t="s">
        <v>107</v>
      </c>
      <c r="G114" s="63" t="s">
        <v>116</v>
      </c>
      <c r="H114" s="64" t="s">
        <v>515</v>
      </c>
      <c r="I114" s="83" t="s">
        <v>163</v>
      </c>
      <c r="J114" s="84">
        <v>45</v>
      </c>
      <c r="K114" s="65"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79" t="s">
        <v>642</v>
      </c>
      <c r="M114" s="113">
        <v>79606650</v>
      </c>
      <c r="N114" s="97" t="s">
        <v>750</v>
      </c>
      <c r="O114" s="110">
        <v>44550000</v>
      </c>
      <c r="P114" s="66"/>
      <c r="Q114" s="67"/>
      <c r="R114" s="110">
        <v>1</v>
      </c>
      <c r="S114" s="100">
        <v>10065000</v>
      </c>
      <c r="T114" s="100">
        <f t="shared" si="8"/>
        <v>54615000</v>
      </c>
      <c r="U114" s="100">
        <v>51810000</v>
      </c>
      <c r="V114" s="105">
        <v>43126</v>
      </c>
      <c r="W114" s="105">
        <v>43131</v>
      </c>
      <c r="X114" s="105">
        <v>43464</v>
      </c>
      <c r="Y114" s="86">
        <v>270</v>
      </c>
      <c r="Z114" s="86">
        <v>61</v>
      </c>
      <c r="AA114" s="68"/>
      <c r="AB114" s="62"/>
      <c r="AC114" s="62" t="s">
        <v>791</v>
      </c>
      <c r="AD114" s="62"/>
      <c r="AE114" s="62"/>
      <c r="AF114" s="69">
        <f t="shared" si="6"/>
        <v>0.94864048338368578</v>
      </c>
      <c r="AG114" s="27"/>
      <c r="AH114" s="27" t="b">
        <f t="shared" si="7"/>
        <v>0</v>
      </c>
    </row>
    <row r="115" spans="1:34" ht="44.25" customHeight="1" x14ac:dyDescent="0.25">
      <c r="A115" s="86">
        <v>102</v>
      </c>
      <c r="B115" s="86">
        <v>2018</v>
      </c>
      <c r="C115" s="87" t="s">
        <v>295</v>
      </c>
      <c r="D115" s="74">
        <v>5</v>
      </c>
      <c r="E115" s="87"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112" t="s">
        <v>107</v>
      </c>
      <c r="G115" s="63" t="s">
        <v>116</v>
      </c>
      <c r="H115" s="64" t="s">
        <v>516</v>
      </c>
      <c r="I115" s="83" t="s">
        <v>163</v>
      </c>
      <c r="J115" s="84">
        <v>45</v>
      </c>
      <c r="K115" s="65"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79" t="s">
        <v>642</v>
      </c>
      <c r="M115" s="113">
        <v>91182130</v>
      </c>
      <c r="N115" s="97" t="s">
        <v>751</v>
      </c>
      <c r="O115" s="110">
        <v>44550000</v>
      </c>
      <c r="P115" s="66"/>
      <c r="Q115" s="67"/>
      <c r="R115" s="110">
        <v>2</v>
      </c>
      <c r="S115" s="100">
        <v>18315000</v>
      </c>
      <c r="T115" s="100">
        <f t="shared" si="8"/>
        <v>62865000</v>
      </c>
      <c r="U115" s="100">
        <v>51810000</v>
      </c>
      <c r="V115" s="105">
        <v>43126</v>
      </c>
      <c r="W115" s="105">
        <v>43126</v>
      </c>
      <c r="X115" s="105">
        <v>43509</v>
      </c>
      <c r="Y115" s="86">
        <v>270</v>
      </c>
      <c r="Z115" s="86">
        <v>111</v>
      </c>
      <c r="AA115" s="68"/>
      <c r="AB115" s="62"/>
      <c r="AC115" s="62" t="s">
        <v>791</v>
      </c>
      <c r="AD115" s="62"/>
      <c r="AE115" s="62"/>
      <c r="AF115" s="69">
        <f t="shared" si="6"/>
        <v>0.8241469816272966</v>
      </c>
      <c r="AG115" s="27"/>
      <c r="AH115" s="27" t="b">
        <f t="shared" si="7"/>
        <v>0</v>
      </c>
    </row>
    <row r="116" spans="1:34" ht="44.25" customHeight="1" x14ac:dyDescent="0.25">
      <c r="A116" s="86">
        <v>103</v>
      </c>
      <c r="B116" s="86">
        <v>2018</v>
      </c>
      <c r="C116" s="87" t="s">
        <v>354</v>
      </c>
      <c r="D116" s="74">
        <v>5</v>
      </c>
      <c r="E116" s="87"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112" t="s">
        <v>107</v>
      </c>
      <c r="G116" s="63" t="s">
        <v>116</v>
      </c>
      <c r="H116" s="64" t="s">
        <v>517</v>
      </c>
      <c r="I116" s="83" t="s">
        <v>163</v>
      </c>
      <c r="J116" s="84">
        <v>45</v>
      </c>
      <c r="K116" s="65"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79" t="s">
        <v>642</v>
      </c>
      <c r="M116" s="113">
        <v>79577635</v>
      </c>
      <c r="N116" s="97" t="s">
        <v>752</v>
      </c>
      <c r="O116" s="110">
        <v>25200000</v>
      </c>
      <c r="P116" s="66"/>
      <c r="Q116" s="67"/>
      <c r="R116" s="110">
        <v>1</v>
      </c>
      <c r="S116" s="100">
        <v>7279994</v>
      </c>
      <c r="T116" s="100">
        <f t="shared" si="8"/>
        <v>32479994</v>
      </c>
      <c r="U116" s="100">
        <v>25573334</v>
      </c>
      <c r="V116" s="105">
        <v>43126</v>
      </c>
      <c r="W116" s="105">
        <v>43129</v>
      </c>
      <c r="X116" s="105">
        <v>43480</v>
      </c>
      <c r="Y116" s="86">
        <v>270</v>
      </c>
      <c r="Z116" s="86">
        <v>78</v>
      </c>
      <c r="AA116" s="68"/>
      <c r="AB116" s="62"/>
      <c r="AC116" s="62" t="s">
        <v>791</v>
      </c>
      <c r="AD116" s="62"/>
      <c r="AE116" s="62"/>
      <c r="AF116" s="69">
        <f t="shared" si="6"/>
        <v>0.78735648781215906</v>
      </c>
      <c r="AG116" s="27"/>
      <c r="AH116" s="27" t="b">
        <f t="shared" si="7"/>
        <v>0</v>
      </c>
    </row>
    <row r="117" spans="1:34" ht="44.25" customHeight="1" x14ac:dyDescent="0.25">
      <c r="A117" s="86">
        <v>104</v>
      </c>
      <c r="B117" s="86">
        <v>2018</v>
      </c>
      <c r="C117" s="87" t="s">
        <v>355</v>
      </c>
      <c r="D117" s="74">
        <v>5</v>
      </c>
      <c r="E117" s="87"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112" t="s">
        <v>107</v>
      </c>
      <c r="G117" s="63" t="s">
        <v>116</v>
      </c>
      <c r="H117" s="64" t="s">
        <v>518</v>
      </c>
      <c r="I117" s="83" t="s">
        <v>163</v>
      </c>
      <c r="J117" s="84">
        <v>45</v>
      </c>
      <c r="K117" s="65"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79" t="s">
        <v>642</v>
      </c>
      <c r="M117" s="113">
        <v>1018470150</v>
      </c>
      <c r="N117" s="97" t="s">
        <v>623</v>
      </c>
      <c r="O117" s="110">
        <v>27000000</v>
      </c>
      <c r="P117" s="66"/>
      <c r="Q117" s="67"/>
      <c r="R117" s="110"/>
      <c r="S117" s="100">
        <v>0</v>
      </c>
      <c r="T117" s="100">
        <f t="shared" si="8"/>
        <v>27000000</v>
      </c>
      <c r="U117" s="100">
        <v>27000000</v>
      </c>
      <c r="V117" s="105">
        <v>43126</v>
      </c>
      <c r="W117" s="105">
        <v>43129</v>
      </c>
      <c r="X117" s="105">
        <v>43401</v>
      </c>
      <c r="Y117" s="86">
        <v>270</v>
      </c>
      <c r="Z117" s="86">
        <v>0</v>
      </c>
      <c r="AA117" s="68"/>
      <c r="AB117" s="62"/>
      <c r="AC117" s="62"/>
      <c r="AD117" s="62" t="s">
        <v>791</v>
      </c>
      <c r="AE117" s="62"/>
      <c r="AF117" s="69">
        <f t="shared" si="6"/>
        <v>1</v>
      </c>
      <c r="AG117" s="27"/>
      <c r="AH117" s="27" t="b">
        <f t="shared" si="7"/>
        <v>0</v>
      </c>
    </row>
    <row r="118" spans="1:34" ht="44.25" customHeight="1" x14ac:dyDescent="0.25">
      <c r="A118" s="86">
        <v>105</v>
      </c>
      <c r="B118" s="86">
        <v>2018</v>
      </c>
      <c r="C118" s="87" t="s">
        <v>355</v>
      </c>
      <c r="D118" s="74">
        <v>5</v>
      </c>
      <c r="E118" s="87"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112" t="s">
        <v>107</v>
      </c>
      <c r="G118" s="63" t="s">
        <v>116</v>
      </c>
      <c r="H118" s="64" t="s">
        <v>519</v>
      </c>
      <c r="I118" s="83" t="s">
        <v>163</v>
      </c>
      <c r="J118" s="84">
        <v>45</v>
      </c>
      <c r="K118" s="65"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79" t="s">
        <v>642</v>
      </c>
      <c r="M118" s="113">
        <v>57429343</v>
      </c>
      <c r="N118" s="97" t="s">
        <v>753</v>
      </c>
      <c r="O118" s="110">
        <v>27000000</v>
      </c>
      <c r="P118" s="66"/>
      <c r="Q118" s="67"/>
      <c r="R118" s="110"/>
      <c r="S118" s="100">
        <v>0</v>
      </c>
      <c r="T118" s="100">
        <f t="shared" si="8"/>
        <v>27000000</v>
      </c>
      <c r="U118" s="100">
        <v>24900000</v>
      </c>
      <c r="V118" s="105">
        <v>43126</v>
      </c>
      <c r="W118" s="105">
        <v>43131</v>
      </c>
      <c r="X118" s="105">
        <v>43403</v>
      </c>
      <c r="Y118" s="86">
        <v>270</v>
      </c>
      <c r="Z118" s="86">
        <v>0</v>
      </c>
      <c r="AA118" s="68"/>
      <c r="AB118" s="62"/>
      <c r="AC118" s="62" t="s">
        <v>791</v>
      </c>
      <c r="AD118" s="62"/>
      <c r="AE118" s="62"/>
      <c r="AF118" s="69">
        <f t="shared" si="6"/>
        <v>0.92222222222222228</v>
      </c>
      <c r="AG118" s="27"/>
      <c r="AH118" s="27" t="b">
        <f t="shared" si="7"/>
        <v>0</v>
      </c>
    </row>
    <row r="119" spans="1:34" ht="44.25" customHeight="1" x14ac:dyDescent="0.25">
      <c r="A119" s="86">
        <v>106</v>
      </c>
      <c r="B119" s="86">
        <v>2018</v>
      </c>
      <c r="C119" s="87" t="s">
        <v>356</v>
      </c>
      <c r="D119" s="74">
        <v>4</v>
      </c>
      <c r="E119" s="87"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v>
      </c>
      <c r="F119" s="112" t="s">
        <v>104</v>
      </c>
      <c r="G119" s="63" t="s">
        <v>121</v>
      </c>
      <c r="H119" s="64" t="s">
        <v>520</v>
      </c>
      <c r="I119" s="83" t="s">
        <v>162</v>
      </c>
      <c r="J119" s="84"/>
      <c r="K119" s="65"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No ha seleccionado un número de programa</v>
      </c>
      <c r="L119" s="79">
        <v>0</v>
      </c>
      <c r="M119" s="76">
        <v>9002763960</v>
      </c>
      <c r="N119" s="97" t="s">
        <v>596</v>
      </c>
      <c r="O119" s="110"/>
      <c r="P119" s="66"/>
      <c r="Q119" s="67"/>
      <c r="R119" s="110"/>
      <c r="S119" s="100">
        <v>500000</v>
      </c>
      <c r="T119" s="100">
        <f t="shared" si="8"/>
        <v>500000</v>
      </c>
      <c r="U119" s="100">
        <v>0</v>
      </c>
      <c r="V119" s="105">
        <v>43171</v>
      </c>
      <c r="W119" s="105">
        <v>43171</v>
      </c>
      <c r="X119" s="105">
        <v>43262</v>
      </c>
      <c r="Y119" s="86">
        <v>60</v>
      </c>
      <c r="Z119" s="86">
        <v>0</v>
      </c>
      <c r="AA119" s="68"/>
      <c r="AB119" s="62" t="s">
        <v>791</v>
      </c>
      <c r="AC119" s="62"/>
      <c r="AD119" s="62"/>
      <c r="AE119" s="62"/>
      <c r="AF119" s="69">
        <f t="shared" si="6"/>
        <v>0</v>
      </c>
      <c r="AG119" s="27"/>
      <c r="AH119" s="27" t="b">
        <f t="shared" si="7"/>
        <v>1</v>
      </c>
    </row>
    <row r="120" spans="1:34" ht="44.25" customHeight="1" x14ac:dyDescent="0.25">
      <c r="A120" s="86">
        <v>107</v>
      </c>
      <c r="B120" s="86">
        <v>2018</v>
      </c>
      <c r="C120" s="87" t="s">
        <v>357</v>
      </c>
      <c r="D120" s="74">
        <v>4</v>
      </c>
      <c r="E120" s="87"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v>
      </c>
      <c r="F120" s="112" t="s">
        <v>104</v>
      </c>
      <c r="G120" s="63" t="s">
        <v>121</v>
      </c>
      <c r="H120" s="64" t="s">
        <v>521</v>
      </c>
      <c r="I120" s="83" t="s">
        <v>163</v>
      </c>
      <c r="J120" s="84">
        <v>45</v>
      </c>
      <c r="K120" s="65"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79" t="s">
        <v>648</v>
      </c>
      <c r="M120" s="113">
        <v>80222117</v>
      </c>
      <c r="N120" s="97" t="s">
        <v>597</v>
      </c>
      <c r="O120" s="110">
        <v>14781585</v>
      </c>
      <c r="P120" s="66"/>
      <c r="Q120" s="67"/>
      <c r="R120" s="110"/>
      <c r="S120" s="100">
        <v>0</v>
      </c>
      <c r="T120" s="100">
        <f t="shared" si="8"/>
        <v>14781585</v>
      </c>
      <c r="U120" s="100">
        <v>0</v>
      </c>
      <c r="V120" s="105">
        <v>43181</v>
      </c>
      <c r="W120" s="105">
        <v>43246</v>
      </c>
      <c r="X120" s="105">
        <v>43245</v>
      </c>
      <c r="Y120" s="86">
        <v>60</v>
      </c>
      <c r="Z120" s="86">
        <v>0</v>
      </c>
      <c r="AA120" s="68"/>
      <c r="AB120" s="62"/>
      <c r="AC120" s="62" t="s">
        <v>791</v>
      </c>
      <c r="AD120" s="62"/>
      <c r="AE120" s="62"/>
      <c r="AF120" s="69">
        <f t="shared" si="6"/>
        <v>0</v>
      </c>
      <c r="AG120" s="27"/>
      <c r="AH120" s="27" t="b">
        <f t="shared" si="7"/>
        <v>0</v>
      </c>
    </row>
    <row r="121" spans="1:34" ht="44.25" customHeight="1" x14ac:dyDescent="0.25">
      <c r="A121" s="86">
        <v>108</v>
      </c>
      <c r="B121" s="86">
        <v>2018</v>
      </c>
      <c r="C121" s="87" t="s">
        <v>361</v>
      </c>
      <c r="D121" s="74">
        <v>4</v>
      </c>
      <c r="E121" s="87"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v>
      </c>
      <c r="F121" s="112" t="s">
        <v>223</v>
      </c>
      <c r="G121" s="63" t="s">
        <v>121</v>
      </c>
      <c r="H121" s="64" t="s">
        <v>525</v>
      </c>
      <c r="I121" s="83" t="s">
        <v>163</v>
      </c>
      <c r="J121" s="84">
        <v>45</v>
      </c>
      <c r="K121" s="65"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79" t="s">
        <v>642</v>
      </c>
      <c r="M121" s="113">
        <v>9002802721</v>
      </c>
      <c r="N121" s="97" t="s">
        <v>754</v>
      </c>
      <c r="O121" s="110">
        <v>109296087</v>
      </c>
      <c r="P121" s="66"/>
      <c r="Q121" s="67"/>
      <c r="R121" s="110"/>
      <c r="S121" s="100">
        <v>688050159</v>
      </c>
      <c r="T121" s="100">
        <f t="shared" si="8"/>
        <v>797346246</v>
      </c>
      <c r="U121" s="100">
        <v>81129885</v>
      </c>
      <c r="V121" s="105">
        <v>43229</v>
      </c>
      <c r="W121" s="105">
        <v>43256</v>
      </c>
      <c r="X121" s="105">
        <v>44200</v>
      </c>
      <c r="Y121" s="86">
        <v>930</v>
      </c>
      <c r="Z121" s="86">
        <v>0</v>
      </c>
      <c r="AA121" s="68"/>
      <c r="AB121" s="62"/>
      <c r="AC121" s="62" t="s">
        <v>791</v>
      </c>
      <c r="AD121" s="62"/>
      <c r="AE121" s="62"/>
      <c r="AF121" s="69">
        <f t="shared" si="6"/>
        <v>0.10174988018944031</v>
      </c>
      <c r="AG121" s="27"/>
      <c r="AH121" s="27" t="b">
        <f t="shared" si="7"/>
        <v>0</v>
      </c>
    </row>
    <row r="122" spans="1:34" ht="44.25" customHeight="1" x14ac:dyDescent="0.25">
      <c r="A122" s="86">
        <v>109</v>
      </c>
      <c r="B122" s="86">
        <v>2018</v>
      </c>
      <c r="C122" s="87" t="s">
        <v>363</v>
      </c>
      <c r="D122" s="74">
        <v>8</v>
      </c>
      <c r="E122" s="87"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ARRENDAMIENTO DE BIENES MUEBLES</v>
      </c>
      <c r="F122" s="112" t="s">
        <v>107</v>
      </c>
      <c r="G122" s="63" t="s">
        <v>116</v>
      </c>
      <c r="H122" s="64" t="s">
        <v>527</v>
      </c>
      <c r="I122" s="83" t="s">
        <v>162</v>
      </c>
      <c r="J122" s="84"/>
      <c r="K122" s="65"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No ha seleccionado un número de programa</v>
      </c>
      <c r="L122" s="79">
        <v>0</v>
      </c>
      <c r="M122" s="76">
        <v>9003815619</v>
      </c>
      <c r="N122" s="97" t="s">
        <v>602</v>
      </c>
      <c r="O122" s="110"/>
      <c r="P122" s="66"/>
      <c r="Q122" s="67"/>
      <c r="R122" s="110">
        <v>1</v>
      </c>
      <c r="S122" s="100">
        <v>36620239</v>
      </c>
      <c r="T122" s="100">
        <f t="shared" si="8"/>
        <v>36620239</v>
      </c>
      <c r="U122" s="100">
        <v>21229124</v>
      </c>
      <c r="V122" s="105">
        <v>43272</v>
      </c>
      <c r="W122" s="105">
        <v>43273</v>
      </c>
      <c r="X122" s="105">
        <v>43413</v>
      </c>
      <c r="Y122" s="86">
        <v>139</v>
      </c>
      <c r="Z122" s="86">
        <v>0</v>
      </c>
      <c r="AA122" s="68"/>
      <c r="AB122" s="62" t="s">
        <v>791</v>
      </c>
      <c r="AC122" s="62"/>
      <c r="AD122" s="62"/>
      <c r="AE122" s="62"/>
      <c r="AF122" s="69">
        <f t="shared" si="6"/>
        <v>0.5797101433445041</v>
      </c>
      <c r="AG122" s="27"/>
      <c r="AH122" s="27" t="b">
        <f t="shared" si="7"/>
        <v>1</v>
      </c>
    </row>
    <row r="123" spans="1:34" ht="44.25" customHeight="1" x14ac:dyDescent="0.25">
      <c r="A123" s="86">
        <v>110</v>
      </c>
      <c r="B123" s="86">
        <v>2018</v>
      </c>
      <c r="C123" s="87" t="s">
        <v>364</v>
      </c>
      <c r="D123" s="74">
        <v>4</v>
      </c>
      <c r="E123" s="87"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v>
      </c>
      <c r="F123" s="112" t="s">
        <v>104</v>
      </c>
      <c r="G123" s="63" t="s">
        <v>121</v>
      </c>
      <c r="H123" s="64" t="s">
        <v>528</v>
      </c>
      <c r="I123" s="83" t="s">
        <v>162</v>
      </c>
      <c r="J123" s="84"/>
      <c r="K123" s="65"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No ha seleccionado un número de programa</v>
      </c>
      <c r="L123" s="79">
        <v>0</v>
      </c>
      <c r="M123" s="76">
        <v>8301417178</v>
      </c>
      <c r="N123" s="97" t="s">
        <v>603</v>
      </c>
      <c r="O123" s="110"/>
      <c r="P123" s="66"/>
      <c r="Q123" s="67"/>
      <c r="R123" s="110"/>
      <c r="S123" s="100">
        <v>1000000</v>
      </c>
      <c r="T123" s="100">
        <f t="shared" si="8"/>
        <v>1000000</v>
      </c>
      <c r="U123" s="100">
        <v>0</v>
      </c>
      <c r="V123" s="105">
        <v>43278</v>
      </c>
      <c r="W123" s="105">
        <v>43278</v>
      </c>
      <c r="X123" s="105">
        <v>43648</v>
      </c>
      <c r="Y123" s="86">
        <v>360</v>
      </c>
      <c r="Z123" s="86">
        <v>0</v>
      </c>
      <c r="AA123" s="68"/>
      <c r="AB123" s="62" t="s">
        <v>791</v>
      </c>
      <c r="AC123" s="62"/>
      <c r="AD123" s="62"/>
      <c r="AE123" s="62"/>
      <c r="AF123" s="69">
        <f t="shared" si="6"/>
        <v>0</v>
      </c>
      <c r="AG123" s="27"/>
      <c r="AH123" s="27" t="b">
        <f t="shared" si="7"/>
        <v>1</v>
      </c>
    </row>
    <row r="124" spans="1:34" ht="44.25" customHeight="1" x14ac:dyDescent="0.25">
      <c r="A124" s="86">
        <v>111</v>
      </c>
      <c r="B124" s="86">
        <v>2018</v>
      </c>
      <c r="C124" s="87" t="s">
        <v>365</v>
      </c>
      <c r="D124" s="74">
        <v>10</v>
      </c>
      <c r="E124" s="87"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SEGUROS</v>
      </c>
      <c r="F124" s="112" t="s">
        <v>108</v>
      </c>
      <c r="G124" s="63" t="s">
        <v>125</v>
      </c>
      <c r="H124" s="64" t="s">
        <v>529</v>
      </c>
      <c r="I124" s="83" t="s">
        <v>162</v>
      </c>
      <c r="J124" s="84"/>
      <c r="K124" s="65"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No ha seleccionado un número de programa</v>
      </c>
      <c r="L124" s="79">
        <v>0</v>
      </c>
      <c r="M124" s="76">
        <v>860002184</v>
      </c>
      <c r="N124" s="97" t="s">
        <v>604</v>
      </c>
      <c r="O124" s="110"/>
      <c r="P124" s="66"/>
      <c r="Q124" s="67"/>
      <c r="R124" s="110"/>
      <c r="S124" s="100">
        <v>37487456</v>
      </c>
      <c r="T124" s="100">
        <f t="shared" si="8"/>
        <v>37487456</v>
      </c>
      <c r="U124" s="100">
        <v>37458806</v>
      </c>
      <c r="V124" s="105">
        <v>43300</v>
      </c>
      <c r="W124" s="105">
        <v>43315</v>
      </c>
      <c r="X124" s="105">
        <v>43525</v>
      </c>
      <c r="Y124" s="86">
        <v>210</v>
      </c>
      <c r="Z124" s="86">
        <v>0</v>
      </c>
      <c r="AA124" s="68"/>
      <c r="AB124" s="62" t="s">
        <v>791</v>
      </c>
      <c r="AC124" s="62"/>
      <c r="AD124" s="62"/>
      <c r="AE124" s="62"/>
      <c r="AF124" s="69">
        <f t="shared" si="6"/>
        <v>0.99923574435139051</v>
      </c>
      <c r="AG124" s="27"/>
      <c r="AH124" s="27" t="b">
        <f t="shared" si="7"/>
        <v>1</v>
      </c>
    </row>
    <row r="125" spans="1:34" ht="44.25" customHeight="1" x14ac:dyDescent="0.25">
      <c r="A125" s="86">
        <v>112</v>
      </c>
      <c r="B125" s="86">
        <v>2018</v>
      </c>
      <c r="C125" s="87" t="s">
        <v>366</v>
      </c>
      <c r="D125" s="74">
        <v>4</v>
      </c>
      <c r="E125" s="87"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v>
      </c>
      <c r="F125" s="112" t="s">
        <v>108</v>
      </c>
      <c r="G125" s="63" t="s">
        <v>125</v>
      </c>
      <c r="H125" s="64" t="s">
        <v>530</v>
      </c>
      <c r="I125" s="83" t="s">
        <v>163</v>
      </c>
      <c r="J125" s="84">
        <v>2</v>
      </c>
      <c r="K125" s="65"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Desarrollo integral desde la gestación hasta la adolescencia</v>
      </c>
      <c r="L125" s="79" t="s">
        <v>649</v>
      </c>
      <c r="M125" s="76">
        <v>900175862</v>
      </c>
      <c r="N125" s="97" t="s">
        <v>755</v>
      </c>
      <c r="O125" s="110">
        <v>140131551</v>
      </c>
      <c r="P125" s="66"/>
      <c r="Q125" s="67"/>
      <c r="R125" s="110"/>
      <c r="S125" s="100">
        <v>0</v>
      </c>
      <c r="T125" s="100">
        <f t="shared" si="8"/>
        <v>140131551</v>
      </c>
      <c r="U125" s="100">
        <v>116994325</v>
      </c>
      <c r="V125" s="105">
        <v>43298</v>
      </c>
      <c r="W125" s="105">
        <v>43321</v>
      </c>
      <c r="X125" s="105">
        <v>43467</v>
      </c>
      <c r="Y125" s="86">
        <v>150</v>
      </c>
      <c r="Z125" s="86">
        <v>0</v>
      </c>
      <c r="AA125" s="68"/>
      <c r="AB125" s="62"/>
      <c r="AC125" s="62" t="s">
        <v>791</v>
      </c>
      <c r="AD125" s="62"/>
      <c r="AE125" s="62"/>
      <c r="AF125" s="69">
        <f t="shared" si="6"/>
        <v>0.83488924631969574</v>
      </c>
      <c r="AG125" s="27"/>
      <c r="AH125" s="27" t="b">
        <f t="shared" si="7"/>
        <v>0</v>
      </c>
    </row>
    <row r="126" spans="1:34" ht="44.25" customHeight="1" x14ac:dyDescent="0.25">
      <c r="A126" s="86">
        <v>113</v>
      </c>
      <c r="B126" s="86">
        <v>2018</v>
      </c>
      <c r="C126" s="87" t="s">
        <v>367</v>
      </c>
      <c r="D126" s="74">
        <v>5</v>
      </c>
      <c r="E126" s="87"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112" t="s">
        <v>107</v>
      </c>
      <c r="G126" s="63" t="s">
        <v>116</v>
      </c>
      <c r="H126" s="64" t="s">
        <v>531</v>
      </c>
      <c r="I126" s="83" t="s">
        <v>163</v>
      </c>
      <c r="J126" s="84">
        <v>19</v>
      </c>
      <c r="K126" s="65"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Seguridad y convivencia para todos</v>
      </c>
      <c r="L126" s="79" t="s">
        <v>643</v>
      </c>
      <c r="M126" s="76">
        <v>72152335</v>
      </c>
      <c r="N126" s="97" t="s">
        <v>756</v>
      </c>
      <c r="O126" s="110">
        <v>32033230</v>
      </c>
      <c r="P126" s="66"/>
      <c r="Q126" s="67"/>
      <c r="R126" s="110">
        <v>1</v>
      </c>
      <c r="S126" s="100">
        <v>4546652</v>
      </c>
      <c r="T126" s="100">
        <f t="shared" si="8"/>
        <v>36579882</v>
      </c>
      <c r="U126" s="100">
        <v>27693333</v>
      </c>
      <c r="V126" s="105">
        <v>43307</v>
      </c>
      <c r="W126" s="105">
        <v>43307</v>
      </c>
      <c r="X126" s="105">
        <v>43533</v>
      </c>
      <c r="Y126" s="86">
        <v>155</v>
      </c>
      <c r="Z126" s="86">
        <v>69</v>
      </c>
      <c r="AA126" s="68"/>
      <c r="AB126" s="62"/>
      <c r="AC126" s="62" t="s">
        <v>791</v>
      </c>
      <c r="AD126" s="62"/>
      <c r="AE126" s="62"/>
      <c r="AF126" s="69">
        <f t="shared" si="6"/>
        <v>0.75706457992401399</v>
      </c>
      <c r="AG126" s="27"/>
      <c r="AH126" s="27" t="b">
        <f t="shared" si="7"/>
        <v>0</v>
      </c>
    </row>
    <row r="127" spans="1:34" ht="44.25" customHeight="1" x14ac:dyDescent="0.25">
      <c r="A127" s="86">
        <v>114</v>
      </c>
      <c r="B127" s="86">
        <v>2018</v>
      </c>
      <c r="C127" s="87" t="s">
        <v>368</v>
      </c>
      <c r="D127" s="74">
        <v>4</v>
      </c>
      <c r="E127" s="87"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v>
      </c>
      <c r="F127" s="112" t="s">
        <v>104</v>
      </c>
      <c r="G127" s="63" t="s">
        <v>121</v>
      </c>
      <c r="H127" s="64" t="s">
        <v>532</v>
      </c>
      <c r="I127" s="83" t="s">
        <v>163</v>
      </c>
      <c r="J127" s="84">
        <v>45</v>
      </c>
      <c r="K127" s="65"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79" t="s">
        <v>648</v>
      </c>
      <c r="M127" s="76" t="s">
        <v>757</v>
      </c>
      <c r="N127" s="97" t="s">
        <v>758</v>
      </c>
      <c r="O127" s="110">
        <v>4100000</v>
      </c>
      <c r="P127" s="66"/>
      <c r="Q127" s="67"/>
      <c r="R127" s="110"/>
      <c r="S127" s="100">
        <v>0</v>
      </c>
      <c r="T127" s="100">
        <f t="shared" si="8"/>
        <v>4100000</v>
      </c>
      <c r="U127" s="100">
        <v>0</v>
      </c>
      <c r="V127" s="105">
        <v>43313</v>
      </c>
      <c r="W127" s="105">
        <v>43321</v>
      </c>
      <c r="X127" s="105">
        <v>43351</v>
      </c>
      <c r="Y127" s="86">
        <v>30</v>
      </c>
      <c r="Z127" s="86">
        <v>0</v>
      </c>
      <c r="AA127" s="68"/>
      <c r="AB127" s="62"/>
      <c r="AC127" s="62" t="s">
        <v>791</v>
      </c>
      <c r="AD127" s="62"/>
      <c r="AE127" s="62"/>
      <c r="AF127" s="69">
        <f t="shared" si="6"/>
        <v>0</v>
      </c>
      <c r="AG127" s="27"/>
      <c r="AH127" s="27" t="b">
        <f t="shared" si="7"/>
        <v>0</v>
      </c>
    </row>
    <row r="128" spans="1:34" ht="44.25" customHeight="1" x14ac:dyDescent="0.25">
      <c r="A128" s="86">
        <v>115</v>
      </c>
      <c r="B128" s="86">
        <v>2018</v>
      </c>
      <c r="C128" s="87" t="s">
        <v>369</v>
      </c>
      <c r="D128" s="74">
        <v>6</v>
      </c>
      <c r="E128" s="87"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COMPRAVENTA DE BIENES MUEBLES</v>
      </c>
      <c r="F128" s="112" t="s">
        <v>104</v>
      </c>
      <c r="G128" s="63" t="s">
        <v>121</v>
      </c>
      <c r="H128" s="64" t="s">
        <v>533</v>
      </c>
      <c r="I128" s="83" t="s">
        <v>162</v>
      </c>
      <c r="J128" s="84"/>
      <c r="K128" s="65"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No ha seleccionado un número de programa</v>
      </c>
      <c r="L128" s="79">
        <v>1327</v>
      </c>
      <c r="M128" s="76" t="s">
        <v>788</v>
      </c>
      <c r="N128" s="97" t="s">
        <v>605</v>
      </c>
      <c r="O128" s="110"/>
      <c r="P128" s="66"/>
      <c r="Q128" s="67"/>
      <c r="R128" s="110"/>
      <c r="S128" s="100">
        <v>7417032</v>
      </c>
      <c r="T128" s="100">
        <f t="shared" si="8"/>
        <v>7417032</v>
      </c>
      <c r="U128" s="100">
        <v>0</v>
      </c>
      <c r="V128" s="105">
        <v>43313</v>
      </c>
      <c r="W128" s="105">
        <v>43321</v>
      </c>
      <c r="X128" s="105">
        <v>43381</v>
      </c>
      <c r="Y128" s="86">
        <v>156</v>
      </c>
      <c r="Z128" s="86">
        <v>0</v>
      </c>
      <c r="AA128" s="68"/>
      <c r="AB128" s="62" t="s">
        <v>791</v>
      </c>
      <c r="AC128" s="62"/>
      <c r="AD128" s="62"/>
      <c r="AE128" s="62"/>
      <c r="AF128" s="69">
        <f t="shared" si="6"/>
        <v>0</v>
      </c>
      <c r="AG128" s="27"/>
      <c r="AH128" s="27" t="b">
        <f t="shared" si="7"/>
        <v>1</v>
      </c>
    </row>
    <row r="129" spans="1:34" ht="44.25" customHeight="1" x14ac:dyDescent="0.25">
      <c r="A129" s="86">
        <v>116</v>
      </c>
      <c r="B129" s="86">
        <v>2018</v>
      </c>
      <c r="C129" s="87" t="s">
        <v>370</v>
      </c>
      <c r="D129" s="74">
        <v>4</v>
      </c>
      <c r="E129" s="87"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v>
      </c>
      <c r="F129" s="112" t="s">
        <v>108</v>
      </c>
      <c r="G129" s="63" t="s">
        <v>125</v>
      </c>
      <c r="H129" s="64" t="s">
        <v>534</v>
      </c>
      <c r="I129" s="83" t="s">
        <v>162</v>
      </c>
      <c r="J129" s="84"/>
      <c r="K129" s="65"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No ha seleccionado un número de programa</v>
      </c>
      <c r="L129" s="79">
        <v>0</v>
      </c>
      <c r="M129" s="76" t="s">
        <v>789</v>
      </c>
      <c r="N129" s="97" t="s">
        <v>606</v>
      </c>
      <c r="O129" s="110"/>
      <c r="P129" s="66"/>
      <c r="Q129" s="67"/>
      <c r="R129" s="110"/>
      <c r="S129" s="100">
        <v>28526859</v>
      </c>
      <c r="T129" s="100">
        <f t="shared" si="8"/>
        <v>28526859</v>
      </c>
      <c r="U129" s="100">
        <v>10747240</v>
      </c>
      <c r="V129" s="105">
        <v>43314</v>
      </c>
      <c r="W129" s="105">
        <v>43329</v>
      </c>
      <c r="X129" s="105">
        <v>43601</v>
      </c>
      <c r="Y129" s="86">
        <v>270</v>
      </c>
      <c r="Z129" s="86">
        <v>0</v>
      </c>
      <c r="AA129" s="68"/>
      <c r="AB129" s="62" t="s">
        <v>791</v>
      </c>
      <c r="AC129" s="62"/>
      <c r="AD129" s="62"/>
      <c r="AE129" s="62"/>
      <c r="AF129" s="69">
        <f t="shared" si="6"/>
        <v>0.37674109161474806</v>
      </c>
      <c r="AG129" s="27"/>
      <c r="AH129" s="27" t="b">
        <f t="shared" si="7"/>
        <v>1</v>
      </c>
    </row>
    <row r="130" spans="1:34" ht="44.25" customHeight="1" x14ac:dyDescent="0.25">
      <c r="A130" s="86">
        <v>117</v>
      </c>
      <c r="B130" s="86">
        <v>2018</v>
      </c>
      <c r="C130" s="87" t="s">
        <v>371</v>
      </c>
      <c r="D130" s="74">
        <v>4</v>
      </c>
      <c r="E130" s="87"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v>
      </c>
      <c r="F130" s="112" t="s">
        <v>105</v>
      </c>
      <c r="G130" s="63" t="s">
        <v>121</v>
      </c>
      <c r="H130" s="64" t="s">
        <v>535</v>
      </c>
      <c r="I130" s="83" t="s">
        <v>163</v>
      </c>
      <c r="J130" s="84">
        <v>11</v>
      </c>
      <c r="K130" s="65"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Mejores oportunidades para el desarrollo a través de la cultura, la recreación y el deporte</v>
      </c>
      <c r="L130" s="79" t="s">
        <v>650</v>
      </c>
      <c r="M130" s="76" t="s">
        <v>759</v>
      </c>
      <c r="N130" s="97" t="s">
        <v>760</v>
      </c>
      <c r="O130" s="110">
        <v>475393100</v>
      </c>
      <c r="P130" s="66"/>
      <c r="Q130" s="67"/>
      <c r="R130" s="110"/>
      <c r="S130" s="100">
        <v>0</v>
      </c>
      <c r="T130" s="100">
        <f t="shared" si="8"/>
        <v>475393100</v>
      </c>
      <c r="U130" s="100">
        <v>0</v>
      </c>
      <c r="V130" s="105">
        <v>43328</v>
      </c>
      <c r="W130" s="105">
        <v>43368</v>
      </c>
      <c r="X130" s="105">
        <v>43548</v>
      </c>
      <c r="Y130" s="86">
        <v>180</v>
      </c>
      <c r="Z130" s="86">
        <v>0</v>
      </c>
      <c r="AA130" s="68"/>
      <c r="AB130" s="62"/>
      <c r="AC130" s="62" t="s">
        <v>791</v>
      </c>
      <c r="AD130" s="62"/>
      <c r="AE130" s="62"/>
      <c r="AF130" s="69">
        <f t="shared" si="6"/>
        <v>0</v>
      </c>
      <c r="AG130" s="27"/>
      <c r="AH130" s="27" t="b">
        <f t="shared" si="7"/>
        <v>0</v>
      </c>
    </row>
    <row r="131" spans="1:34" ht="44.25" customHeight="1" x14ac:dyDescent="0.25">
      <c r="A131" s="86">
        <v>118</v>
      </c>
      <c r="B131" s="86">
        <v>2018</v>
      </c>
      <c r="C131" s="87" t="s">
        <v>372</v>
      </c>
      <c r="D131" s="74">
        <v>5</v>
      </c>
      <c r="E131" s="87"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112" t="s">
        <v>107</v>
      </c>
      <c r="G131" s="63" t="s">
        <v>116</v>
      </c>
      <c r="H131" s="64" t="s">
        <v>536</v>
      </c>
      <c r="I131" s="83" t="s">
        <v>163</v>
      </c>
      <c r="J131" s="84">
        <v>45</v>
      </c>
      <c r="K131" s="65"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79" t="s">
        <v>642</v>
      </c>
      <c r="M131" s="113">
        <v>52841576</v>
      </c>
      <c r="N131" s="97" t="s">
        <v>761</v>
      </c>
      <c r="O131" s="110">
        <v>24800000</v>
      </c>
      <c r="P131" s="66"/>
      <c r="Q131" s="67"/>
      <c r="R131" s="110">
        <v>1</v>
      </c>
      <c r="S131" s="100">
        <v>4133320</v>
      </c>
      <c r="T131" s="100">
        <f t="shared" si="8"/>
        <v>28933320</v>
      </c>
      <c r="U131" s="100">
        <v>20873333</v>
      </c>
      <c r="V131" s="105">
        <v>43339</v>
      </c>
      <c r="W131" s="105">
        <v>43341</v>
      </c>
      <c r="X131" s="105">
        <v>43482</v>
      </c>
      <c r="Y131" s="86">
        <v>157</v>
      </c>
      <c r="Z131" s="86">
        <v>20</v>
      </c>
      <c r="AA131" s="68"/>
      <c r="AB131" s="62"/>
      <c r="AC131" s="62" t="s">
        <v>791</v>
      </c>
      <c r="AD131" s="62"/>
      <c r="AE131" s="62"/>
      <c r="AF131" s="69">
        <f t="shared" si="6"/>
        <v>0.7214288923635449</v>
      </c>
      <c r="AG131" s="27"/>
      <c r="AH131" s="27" t="b">
        <f t="shared" si="7"/>
        <v>0</v>
      </c>
    </row>
    <row r="132" spans="1:34" ht="44.25" customHeight="1" x14ac:dyDescent="0.25">
      <c r="A132" s="86">
        <v>119</v>
      </c>
      <c r="B132" s="86">
        <v>2018</v>
      </c>
      <c r="C132" s="87" t="s">
        <v>373</v>
      </c>
      <c r="D132" s="74">
        <v>4</v>
      </c>
      <c r="E132" s="87"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v>
      </c>
      <c r="F132" s="112" t="s">
        <v>105</v>
      </c>
      <c r="G132" s="63" t="s">
        <v>121</v>
      </c>
      <c r="H132" s="64" t="s">
        <v>537</v>
      </c>
      <c r="I132" s="83" t="s">
        <v>163</v>
      </c>
      <c r="J132" s="84">
        <v>11</v>
      </c>
      <c r="K132" s="65"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Mejores oportunidades para el desarrollo a través de la cultura, la recreación y el deporte</v>
      </c>
      <c r="L132" s="79" t="s">
        <v>650</v>
      </c>
      <c r="M132" s="76" t="s">
        <v>762</v>
      </c>
      <c r="N132" s="97" t="s">
        <v>763</v>
      </c>
      <c r="O132" s="110">
        <v>278003038</v>
      </c>
      <c r="P132" s="66"/>
      <c r="Q132" s="67"/>
      <c r="R132" s="110"/>
      <c r="S132" s="100">
        <v>0</v>
      </c>
      <c r="T132" s="100">
        <f t="shared" si="8"/>
        <v>278003038</v>
      </c>
      <c r="U132" s="100">
        <v>0</v>
      </c>
      <c r="V132" s="105">
        <v>43349</v>
      </c>
      <c r="W132" s="105">
        <v>43350</v>
      </c>
      <c r="X132" s="105">
        <v>43561</v>
      </c>
      <c r="Y132" s="86">
        <v>210</v>
      </c>
      <c r="Z132" s="86">
        <v>0</v>
      </c>
      <c r="AA132" s="68"/>
      <c r="AB132" s="62"/>
      <c r="AC132" s="62" t="s">
        <v>791</v>
      </c>
      <c r="AD132" s="62"/>
      <c r="AE132" s="62"/>
      <c r="AF132" s="69">
        <f t="shared" si="6"/>
        <v>0</v>
      </c>
      <c r="AG132" s="27"/>
      <c r="AH132" s="27" t="b">
        <f t="shared" si="7"/>
        <v>0</v>
      </c>
    </row>
    <row r="133" spans="1:34" ht="44.25" customHeight="1" x14ac:dyDescent="0.25">
      <c r="A133" s="86">
        <v>120</v>
      </c>
      <c r="B133" s="86">
        <v>2018</v>
      </c>
      <c r="C133" s="87" t="s">
        <v>374</v>
      </c>
      <c r="D133" s="74">
        <v>3</v>
      </c>
      <c r="E133" s="87"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INTERVENTORÍA</v>
      </c>
      <c r="F133" s="112" t="s">
        <v>104</v>
      </c>
      <c r="G133" s="63" t="s">
        <v>121</v>
      </c>
      <c r="H133" s="64" t="s">
        <v>538</v>
      </c>
      <c r="I133" s="83" t="s">
        <v>163</v>
      </c>
      <c r="J133" s="84">
        <v>11</v>
      </c>
      <c r="K133" s="65"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Mejores oportunidades para el desarrollo a través de la cultura, la recreación y el deporte</v>
      </c>
      <c r="L133" s="79" t="s">
        <v>650</v>
      </c>
      <c r="M133" s="113">
        <v>79499411</v>
      </c>
      <c r="N133" s="97" t="s">
        <v>764</v>
      </c>
      <c r="O133" s="110">
        <v>14000000</v>
      </c>
      <c r="P133" s="66"/>
      <c r="Q133" s="67"/>
      <c r="R133" s="110"/>
      <c r="S133" s="100">
        <v>0</v>
      </c>
      <c r="T133" s="100">
        <f t="shared" si="8"/>
        <v>14000000</v>
      </c>
      <c r="U133" s="100">
        <v>2000000</v>
      </c>
      <c r="V133" s="105">
        <v>43353</v>
      </c>
      <c r="W133" s="105">
        <v>43360</v>
      </c>
      <c r="X133" s="105">
        <v>43571</v>
      </c>
      <c r="Y133" s="86">
        <v>210</v>
      </c>
      <c r="Z133" s="86">
        <v>0</v>
      </c>
      <c r="AA133" s="68"/>
      <c r="AB133" s="62"/>
      <c r="AC133" s="62" t="s">
        <v>791</v>
      </c>
      <c r="AD133" s="62"/>
      <c r="AE133" s="62"/>
      <c r="AF133" s="69">
        <f t="shared" si="6"/>
        <v>0.14285714285714285</v>
      </c>
      <c r="AG133" s="27"/>
      <c r="AH133" s="27" t="b">
        <f t="shared" si="7"/>
        <v>0</v>
      </c>
    </row>
    <row r="134" spans="1:34" ht="44.25" customHeight="1" x14ac:dyDescent="0.25">
      <c r="A134" s="86">
        <v>121</v>
      </c>
      <c r="B134" s="86">
        <v>2018</v>
      </c>
      <c r="C134" s="87" t="s">
        <v>375</v>
      </c>
      <c r="D134" s="74">
        <v>5</v>
      </c>
      <c r="E134" s="87"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112" t="s">
        <v>107</v>
      </c>
      <c r="G134" s="63" t="s">
        <v>116</v>
      </c>
      <c r="H134" s="64" t="s">
        <v>539</v>
      </c>
      <c r="I134" s="83" t="s">
        <v>163</v>
      </c>
      <c r="J134" s="84">
        <v>45</v>
      </c>
      <c r="K134" s="65"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79" t="s">
        <v>642</v>
      </c>
      <c r="M134" s="113">
        <v>1065617433</v>
      </c>
      <c r="N134" s="97" t="s">
        <v>607</v>
      </c>
      <c r="O134" s="110">
        <v>18961962</v>
      </c>
      <c r="P134" s="66"/>
      <c r="Q134" s="67"/>
      <c r="R134" s="110"/>
      <c r="S134" s="100">
        <v>0</v>
      </c>
      <c r="T134" s="100">
        <f t="shared" si="8"/>
        <v>18961962</v>
      </c>
      <c r="U134" s="100">
        <v>15468969</v>
      </c>
      <c r="V134" s="105">
        <v>43350</v>
      </c>
      <c r="W134" s="105">
        <v>43350</v>
      </c>
      <c r="X134" s="105">
        <v>43464</v>
      </c>
      <c r="Y134" s="86">
        <v>114</v>
      </c>
      <c r="Z134" s="86">
        <v>0</v>
      </c>
      <c r="AA134" s="68"/>
      <c r="AB134" s="62"/>
      <c r="AC134" s="62" t="s">
        <v>791</v>
      </c>
      <c r="AD134" s="62"/>
      <c r="AE134" s="62"/>
      <c r="AF134" s="69">
        <f t="shared" si="6"/>
        <v>0.81578947368421051</v>
      </c>
      <c r="AG134" s="27"/>
      <c r="AH134" s="27" t="b">
        <f t="shared" si="7"/>
        <v>0</v>
      </c>
    </row>
    <row r="135" spans="1:34" ht="44.25" customHeight="1" x14ac:dyDescent="0.25">
      <c r="A135" s="86">
        <v>122</v>
      </c>
      <c r="B135" s="86">
        <v>2018</v>
      </c>
      <c r="C135" s="87" t="s">
        <v>376</v>
      </c>
      <c r="D135" s="74">
        <v>4</v>
      </c>
      <c r="E135" s="87"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v>
      </c>
      <c r="F135" s="112" t="s">
        <v>105</v>
      </c>
      <c r="G135" s="63" t="s">
        <v>121</v>
      </c>
      <c r="H135" s="64" t="s">
        <v>540</v>
      </c>
      <c r="I135" s="83" t="s">
        <v>163</v>
      </c>
      <c r="J135" s="84">
        <v>11</v>
      </c>
      <c r="K135" s="65"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Mejores oportunidades para el desarrollo a través de la cultura, la recreación y el deporte</v>
      </c>
      <c r="L135" s="79" t="s">
        <v>650</v>
      </c>
      <c r="M135" s="76" t="s">
        <v>765</v>
      </c>
      <c r="N135" s="97" t="s">
        <v>766</v>
      </c>
      <c r="O135" s="110">
        <v>243703512</v>
      </c>
      <c r="P135" s="66"/>
      <c r="Q135" s="67"/>
      <c r="R135" s="110"/>
      <c r="S135" s="100">
        <v>0</v>
      </c>
      <c r="T135" s="100">
        <f t="shared" si="8"/>
        <v>243703512</v>
      </c>
      <c r="U135" s="100">
        <v>0</v>
      </c>
      <c r="V135" s="105">
        <v>43350</v>
      </c>
      <c r="W135" s="105">
        <v>43368</v>
      </c>
      <c r="X135" s="105">
        <v>43548</v>
      </c>
      <c r="Y135" s="86">
        <v>180</v>
      </c>
      <c r="Z135" s="86">
        <v>0</v>
      </c>
      <c r="AA135" s="68"/>
      <c r="AB135" s="62"/>
      <c r="AC135" s="62" t="s">
        <v>791</v>
      </c>
      <c r="AD135" s="62"/>
      <c r="AE135" s="62"/>
      <c r="AF135" s="69">
        <f t="shared" si="6"/>
        <v>0</v>
      </c>
      <c r="AG135" s="27"/>
      <c r="AH135" s="27" t="b">
        <f t="shared" si="7"/>
        <v>0</v>
      </c>
    </row>
    <row r="136" spans="1:34" ht="44.25" customHeight="1" x14ac:dyDescent="0.25">
      <c r="A136" s="86">
        <v>123</v>
      </c>
      <c r="B136" s="86">
        <v>2018</v>
      </c>
      <c r="C136" s="87" t="s">
        <v>377</v>
      </c>
      <c r="D136" s="74">
        <v>5</v>
      </c>
      <c r="E136" s="87"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112" t="s">
        <v>107</v>
      </c>
      <c r="G136" s="63" t="s">
        <v>116</v>
      </c>
      <c r="H136" s="64" t="s">
        <v>541</v>
      </c>
      <c r="I136" s="83" t="s">
        <v>163</v>
      </c>
      <c r="J136" s="84">
        <v>45</v>
      </c>
      <c r="K136" s="65"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79" t="s">
        <v>642</v>
      </c>
      <c r="M136" s="113">
        <v>79683697</v>
      </c>
      <c r="N136" s="97" t="s">
        <v>608</v>
      </c>
      <c r="O136" s="110">
        <v>17160000</v>
      </c>
      <c r="P136" s="66"/>
      <c r="Q136" s="67"/>
      <c r="R136" s="110"/>
      <c r="S136" s="100">
        <v>0</v>
      </c>
      <c r="T136" s="100">
        <f t="shared" si="8"/>
        <v>17160000</v>
      </c>
      <c r="U136" s="100">
        <v>13530000</v>
      </c>
      <c r="V136" s="105">
        <v>43360</v>
      </c>
      <c r="W136" s="105">
        <v>43361</v>
      </c>
      <c r="X136" s="105">
        <v>43464</v>
      </c>
      <c r="Y136" s="86">
        <v>103</v>
      </c>
      <c r="Z136" s="86">
        <v>0</v>
      </c>
      <c r="AA136" s="68"/>
      <c r="AB136" s="62"/>
      <c r="AC136" s="62" t="s">
        <v>791</v>
      </c>
      <c r="AD136" s="62"/>
      <c r="AE136" s="62"/>
      <c r="AF136" s="69">
        <f t="shared" si="6"/>
        <v>0.78846153846153844</v>
      </c>
      <c r="AG136" s="27"/>
      <c r="AH136" s="27" t="b">
        <f t="shared" si="7"/>
        <v>0</v>
      </c>
    </row>
    <row r="137" spans="1:34" ht="44.25" customHeight="1" x14ac:dyDescent="0.25">
      <c r="A137" s="86">
        <v>124</v>
      </c>
      <c r="B137" s="86">
        <v>2018</v>
      </c>
      <c r="C137" s="87" t="s">
        <v>378</v>
      </c>
      <c r="D137" s="74">
        <v>5</v>
      </c>
      <c r="E137" s="87"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112" t="s">
        <v>107</v>
      </c>
      <c r="G137" s="63" t="s">
        <v>116</v>
      </c>
      <c r="H137" s="64" t="s">
        <v>542</v>
      </c>
      <c r="I137" s="83" t="s">
        <v>163</v>
      </c>
      <c r="J137" s="84">
        <v>45</v>
      </c>
      <c r="K137" s="65"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79" t="s">
        <v>642</v>
      </c>
      <c r="M137" s="113">
        <v>1014241203</v>
      </c>
      <c r="N137" s="97" t="s">
        <v>609</v>
      </c>
      <c r="O137" s="110">
        <v>6933264</v>
      </c>
      <c r="P137" s="66"/>
      <c r="Q137" s="67"/>
      <c r="R137" s="110"/>
      <c r="S137" s="100">
        <v>0</v>
      </c>
      <c r="T137" s="100">
        <f t="shared" si="8"/>
        <v>6933264</v>
      </c>
      <c r="U137" s="100">
        <v>5333333</v>
      </c>
      <c r="V137" s="105">
        <v>43362</v>
      </c>
      <c r="W137" s="105">
        <v>43363</v>
      </c>
      <c r="X137" s="105">
        <v>43464</v>
      </c>
      <c r="Y137" s="86">
        <v>102</v>
      </c>
      <c r="Z137" s="86">
        <v>0</v>
      </c>
      <c r="AA137" s="68"/>
      <c r="AB137" s="62"/>
      <c r="AC137" s="62" t="s">
        <v>791</v>
      </c>
      <c r="AD137" s="62"/>
      <c r="AE137" s="62"/>
      <c r="AF137" s="69">
        <f t="shared" si="6"/>
        <v>0.7692384135379815</v>
      </c>
      <c r="AG137" s="27"/>
      <c r="AH137" s="27" t="b">
        <f t="shared" si="7"/>
        <v>0</v>
      </c>
    </row>
    <row r="138" spans="1:34" ht="44.25" customHeight="1" x14ac:dyDescent="0.25">
      <c r="A138" s="86">
        <v>125</v>
      </c>
      <c r="B138" s="86">
        <v>2018</v>
      </c>
      <c r="C138" s="87" t="s">
        <v>379</v>
      </c>
      <c r="D138" s="74">
        <v>5</v>
      </c>
      <c r="E138" s="87"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112" t="s">
        <v>107</v>
      </c>
      <c r="G138" s="63" t="s">
        <v>116</v>
      </c>
      <c r="H138" s="64" t="s">
        <v>543</v>
      </c>
      <c r="I138" s="83" t="s">
        <v>163</v>
      </c>
      <c r="J138" s="84">
        <v>45</v>
      </c>
      <c r="K138" s="65"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79" t="s">
        <v>642</v>
      </c>
      <c r="M138" s="113">
        <v>1098668971</v>
      </c>
      <c r="N138" s="97" t="s">
        <v>610</v>
      </c>
      <c r="O138" s="110">
        <v>9519966</v>
      </c>
      <c r="P138" s="66"/>
      <c r="Q138" s="67"/>
      <c r="R138" s="110">
        <v>1</v>
      </c>
      <c r="S138" s="100">
        <v>1400000</v>
      </c>
      <c r="T138" s="100">
        <f t="shared" si="8"/>
        <v>10919966</v>
      </c>
      <c r="U138" s="100">
        <v>7093328</v>
      </c>
      <c r="V138" s="105">
        <v>43364</v>
      </c>
      <c r="W138" s="105">
        <v>43367</v>
      </c>
      <c r="X138" s="105">
        <v>43480</v>
      </c>
      <c r="Y138" s="86">
        <v>97</v>
      </c>
      <c r="Z138" s="86">
        <v>15</v>
      </c>
      <c r="AA138" s="68"/>
      <c r="AB138" s="62"/>
      <c r="AC138" s="62" t="s">
        <v>791</v>
      </c>
      <c r="AD138" s="62"/>
      <c r="AE138" s="62"/>
      <c r="AF138" s="69">
        <f t="shared" si="6"/>
        <v>0.64957418365588315</v>
      </c>
      <c r="AG138" s="27"/>
      <c r="AH138" s="27" t="b">
        <f t="shared" si="7"/>
        <v>0</v>
      </c>
    </row>
    <row r="139" spans="1:34" ht="44.25" customHeight="1" x14ac:dyDescent="0.25">
      <c r="A139" s="86">
        <v>126</v>
      </c>
      <c r="B139" s="86">
        <v>2018</v>
      </c>
      <c r="C139" s="87" t="s">
        <v>380</v>
      </c>
      <c r="D139" s="74">
        <v>2</v>
      </c>
      <c r="E139" s="87"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CONSULTORÍA</v>
      </c>
      <c r="F139" s="112" t="s">
        <v>104</v>
      </c>
      <c r="G139" s="63" t="s">
        <v>121</v>
      </c>
      <c r="H139" s="64" t="s">
        <v>544</v>
      </c>
      <c r="I139" s="83" t="s">
        <v>163</v>
      </c>
      <c r="J139" s="84">
        <v>45</v>
      </c>
      <c r="K139" s="65"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79" t="s">
        <v>642</v>
      </c>
      <c r="M139" s="76" t="s">
        <v>588</v>
      </c>
      <c r="N139" s="97" t="s">
        <v>611</v>
      </c>
      <c r="O139" s="110">
        <v>12495000</v>
      </c>
      <c r="P139" s="66"/>
      <c r="Q139" s="67"/>
      <c r="R139" s="110"/>
      <c r="S139" s="100">
        <v>0</v>
      </c>
      <c r="T139" s="100">
        <f t="shared" si="8"/>
        <v>12495000</v>
      </c>
      <c r="U139" s="100">
        <v>6247500</v>
      </c>
      <c r="V139" s="105">
        <v>43368</v>
      </c>
      <c r="W139" s="105">
        <v>43370</v>
      </c>
      <c r="X139" s="105">
        <v>43505</v>
      </c>
      <c r="Y139" s="86">
        <v>90</v>
      </c>
      <c r="Z139" s="86">
        <v>0</v>
      </c>
      <c r="AA139" s="68"/>
      <c r="AB139" s="62"/>
      <c r="AC139" s="62" t="s">
        <v>791</v>
      </c>
      <c r="AD139" s="62"/>
      <c r="AE139" s="62"/>
      <c r="AF139" s="69">
        <f t="shared" si="6"/>
        <v>0.5</v>
      </c>
      <c r="AG139" s="27"/>
      <c r="AH139" s="27" t="b">
        <f t="shared" si="7"/>
        <v>0</v>
      </c>
    </row>
    <row r="140" spans="1:34" ht="44.25" customHeight="1" x14ac:dyDescent="0.25">
      <c r="A140" s="86">
        <v>127</v>
      </c>
      <c r="B140" s="86">
        <v>2018</v>
      </c>
      <c r="C140" s="87" t="s">
        <v>381</v>
      </c>
      <c r="D140" s="74">
        <v>1</v>
      </c>
      <c r="E140" s="87"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OBRA PÚBLICA</v>
      </c>
      <c r="F140" s="112" t="s">
        <v>105</v>
      </c>
      <c r="G140" s="63" t="s">
        <v>121</v>
      </c>
      <c r="H140" s="64" t="s">
        <v>545</v>
      </c>
      <c r="I140" s="83" t="s">
        <v>163</v>
      </c>
      <c r="J140" s="84">
        <v>18</v>
      </c>
      <c r="K140" s="65"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Mejor movilidad para todos</v>
      </c>
      <c r="L140" s="79" t="s">
        <v>644</v>
      </c>
      <c r="M140" s="76" t="s">
        <v>822</v>
      </c>
      <c r="N140" s="97" t="s">
        <v>612</v>
      </c>
      <c r="O140" s="110">
        <v>4500000000</v>
      </c>
      <c r="P140" s="66"/>
      <c r="Q140" s="67"/>
      <c r="R140" s="110"/>
      <c r="S140" s="100">
        <v>0</v>
      </c>
      <c r="T140" s="100">
        <f t="shared" si="8"/>
        <v>4500000000</v>
      </c>
      <c r="U140" s="100">
        <v>0</v>
      </c>
      <c r="V140" s="105">
        <v>43370</v>
      </c>
      <c r="W140" s="105"/>
      <c r="X140" s="105"/>
      <c r="Y140" s="86">
        <v>240</v>
      </c>
      <c r="Z140" s="86">
        <v>0</v>
      </c>
      <c r="AA140" s="68"/>
      <c r="AB140" s="62"/>
      <c r="AC140" s="62" t="s">
        <v>791</v>
      </c>
      <c r="AD140" s="62"/>
      <c r="AE140" s="62"/>
      <c r="AF140" s="69">
        <f t="shared" si="6"/>
        <v>0</v>
      </c>
      <c r="AG140" s="27"/>
      <c r="AH140" s="27" t="b">
        <f t="shared" si="7"/>
        <v>0</v>
      </c>
    </row>
    <row r="141" spans="1:34" ht="44.25" customHeight="1" x14ac:dyDescent="0.25">
      <c r="A141" s="86">
        <v>128</v>
      </c>
      <c r="B141" s="86">
        <v>2018</v>
      </c>
      <c r="C141" s="87" t="s">
        <v>381</v>
      </c>
      <c r="D141" s="74">
        <v>1</v>
      </c>
      <c r="E141" s="87"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OBRA PÚBLICA</v>
      </c>
      <c r="F141" s="112" t="s">
        <v>105</v>
      </c>
      <c r="G141" s="63" t="s">
        <v>121</v>
      </c>
      <c r="H141" s="64" t="s">
        <v>545</v>
      </c>
      <c r="I141" s="83" t="s">
        <v>163</v>
      </c>
      <c r="J141" s="84">
        <v>18</v>
      </c>
      <c r="K141" s="65"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Mejor movilidad para todos</v>
      </c>
      <c r="L141" s="79" t="s">
        <v>644</v>
      </c>
      <c r="M141" s="76" t="s">
        <v>823</v>
      </c>
      <c r="N141" s="97" t="s">
        <v>767</v>
      </c>
      <c r="O141" s="110">
        <v>4500000000</v>
      </c>
      <c r="P141" s="66"/>
      <c r="Q141" s="67"/>
      <c r="R141" s="110"/>
      <c r="S141" s="100">
        <v>0</v>
      </c>
      <c r="T141" s="100">
        <f t="shared" si="8"/>
        <v>4500000000</v>
      </c>
      <c r="U141" s="100">
        <v>0</v>
      </c>
      <c r="V141" s="105">
        <v>43370</v>
      </c>
      <c r="W141" s="105"/>
      <c r="X141" s="105"/>
      <c r="Y141" s="86">
        <v>240</v>
      </c>
      <c r="Z141" s="86">
        <v>0</v>
      </c>
      <c r="AA141" s="68"/>
      <c r="AB141" s="62"/>
      <c r="AC141" s="62" t="s">
        <v>791</v>
      </c>
      <c r="AD141" s="62"/>
      <c r="AE141" s="62"/>
      <c r="AF141" s="69">
        <f t="shared" si="6"/>
        <v>0</v>
      </c>
      <c r="AG141" s="27"/>
      <c r="AH141" s="27" t="b">
        <f t="shared" si="7"/>
        <v>0</v>
      </c>
    </row>
    <row r="142" spans="1:34" ht="44.25" customHeight="1" x14ac:dyDescent="0.25">
      <c r="A142" s="86">
        <v>129</v>
      </c>
      <c r="B142" s="86">
        <v>2018</v>
      </c>
      <c r="C142" s="87" t="s">
        <v>382</v>
      </c>
      <c r="D142" s="74">
        <v>5</v>
      </c>
      <c r="E142" s="87"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112" t="s">
        <v>107</v>
      </c>
      <c r="G142" s="63" t="s">
        <v>118</v>
      </c>
      <c r="H142" s="64" t="s">
        <v>546</v>
      </c>
      <c r="I142" s="83" t="s">
        <v>163</v>
      </c>
      <c r="J142" s="84">
        <v>15</v>
      </c>
      <c r="K142" s="65"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Recuperación, incorporación, vida urbana y control de la ilegalidad</v>
      </c>
      <c r="L142" s="79" t="s">
        <v>651</v>
      </c>
      <c r="M142" s="113">
        <v>79433973</v>
      </c>
      <c r="N142" s="97" t="s">
        <v>613</v>
      </c>
      <c r="O142" s="110">
        <v>18000000</v>
      </c>
      <c r="P142" s="66"/>
      <c r="Q142" s="67"/>
      <c r="R142" s="110"/>
      <c r="S142" s="100">
        <v>0</v>
      </c>
      <c r="T142" s="100">
        <f t="shared" ref="T142:T173" si="9">+O142+Q142+S142</f>
        <v>18000000</v>
      </c>
      <c r="U142" s="100">
        <v>0</v>
      </c>
      <c r="V142" s="105">
        <v>43370</v>
      </c>
      <c r="W142" s="105">
        <v>43371</v>
      </c>
      <c r="X142" s="105">
        <v>43461</v>
      </c>
      <c r="Y142" s="86">
        <v>90</v>
      </c>
      <c r="Z142" s="86">
        <v>0</v>
      </c>
      <c r="AA142" s="68"/>
      <c r="AB142" s="62"/>
      <c r="AC142" s="62" t="s">
        <v>791</v>
      </c>
      <c r="AD142" s="62"/>
      <c r="AE142" s="62"/>
      <c r="AF142" s="69">
        <f t="shared" si="6"/>
        <v>0</v>
      </c>
      <c r="AG142" s="27"/>
      <c r="AH142" s="27" t="b">
        <f t="shared" si="7"/>
        <v>0</v>
      </c>
    </row>
    <row r="143" spans="1:34" ht="44.25" customHeight="1" x14ac:dyDescent="0.25">
      <c r="A143" s="86">
        <v>130</v>
      </c>
      <c r="B143" s="86">
        <v>2018</v>
      </c>
      <c r="C143" s="87" t="s">
        <v>383</v>
      </c>
      <c r="D143" s="74">
        <v>5</v>
      </c>
      <c r="E143" s="87"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112" t="s">
        <v>107</v>
      </c>
      <c r="G143" s="63" t="s">
        <v>116</v>
      </c>
      <c r="H143" s="64" t="s">
        <v>547</v>
      </c>
      <c r="I143" s="83" t="s">
        <v>163</v>
      </c>
      <c r="J143" s="84">
        <v>45</v>
      </c>
      <c r="K143" s="65"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79" t="s">
        <v>642</v>
      </c>
      <c r="M143" s="113">
        <v>3227278</v>
      </c>
      <c r="N143" s="97" t="s">
        <v>748</v>
      </c>
      <c r="O143" s="110">
        <v>15980000</v>
      </c>
      <c r="P143" s="66"/>
      <c r="Q143" s="67"/>
      <c r="R143" s="110"/>
      <c r="S143" s="100">
        <v>0</v>
      </c>
      <c r="T143" s="100">
        <f t="shared" si="9"/>
        <v>15980000</v>
      </c>
      <c r="U143" s="100">
        <v>12410000</v>
      </c>
      <c r="V143" s="105">
        <v>43370</v>
      </c>
      <c r="W143" s="105">
        <v>43370</v>
      </c>
      <c r="X143" s="105">
        <v>43464</v>
      </c>
      <c r="Y143" s="86">
        <v>94</v>
      </c>
      <c r="Z143" s="86">
        <v>0</v>
      </c>
      <c r="AA143" s="68"/>
      <c r="AB143" s="62"/>
      <c r="AC143" s="62" t="s">
        <v>791</v>
      </c>
      <c r="AD143" s="62"/>
      <c r="AE143" s="62"/>
      <c r="AF143" s="69">
        <f t="shared" si="6"/>
        <v>0.77659574468085102</v>
      </c>
      <c r="AG143" s="27"/>
      <c r="AH143" s="27" t="b">
        <f t="shared" si="7"/>
        <v>0</v>
      </c>
    </row>
    <row r="144" spans="1:34" ht="44.25" customHeight="1" x14ac:dyDescent="0.25">
      <c r="A144" s="86">
        <v>131</v>
      </c>
      <c r="B144" s="86">
        <v>2018</v>
      </c>
      <c r="C144" s="87" t="s">
        <v>384</v>
      </c>
      <c r="D144" s="74">
        <v>1</v>
      </c>
      <c r="E144" s="87"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OBRA PÚBLICA</v>
      </c>
      <c r="F144" s="112" t="s">
        <v>105</v>
      </c>
      <c r="G144" s="63" t="s">
        <v>121</v>
      </c>
      <c r="H144" s="64" t="s">
        <v>548</v>
      </c>
      <c r="I144" s="83" t="s">
        <v>163</v>
      </c>
      <c r="J144" s="84">
        <v>17</v>
      </c>
      <c r="K144" s="65"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Espacio público, derecho de todos</v>
      </c>
      <c r="L144" s="79" t="s">
        <v>652</v>
      </c>
      <c r="M144" s="76" t="s">
        <v>824</v>
      </c>
      <c r="N144" s="97" t="s">
        <v>768</v>
      </c>
      <c r="O144" s="110">
        <v>2059050705</v>
      </c>
      <c r="P144" s="66"/>
      <c r="Q144" s="67"/>
      <c r="R144" s="110"/>
      <c r="S144" s="100">
        <v>0</v>
      </c>
      <c r="T144" s="100">
        <f t="shared" si="9"/>
        <v>2059050705</v>
      </c>
      <c r="U144" s="100">
        <v>0</v>
      </c>
      <c r="V144" s="105">
        <v>43405</v>
      </c>
      <c r="W144" s="105"/>
      <c r="X144" s="105"/>
      <c r="Y144" s="86">
        <v>180</v>
      </c>
      <c r="Z144" s="86">
        <v>0</v>
      </c>
      <c r="AA144" s="68"/>
      <c r="AB144" s="62"/>
      <c r="AC144" s="62" t="s">
        <v>791</v>
      </c>
      <c r="AD144" s="62"/>
      <c r="AE144" s="62"/>
      <c r="AF144" s="69">
        <f t="shared" ref="AF144:AF201" si="10">SUM(U144/T144)</f>
        <v>0</v>
      </c>
      <c r="AG144" s="27"/>
      <c r="AH144" s="27" t="b">
        <f t="shared" ref="AH144:AH201" si="11">IF(I144="Funcionamiento",J144=0,J144="")</f>
        <v>0</v>
      </c>
    </row>
    <row r="145" spans="1:34" ht="44.25" customHeight="1" x14ac:dyDescent="0.25">
      <c r="A145" s="86">
        <v>132</v>
      </c>
      <c r="B145" s="86">
        <v>2018</v>
      </c>
      <c r="C145" s="87" t="s">
        <v>385</v>
      </c>
      <c r="D145" s="74">
        <v>5</v>
      </c>
      <c r="E145" s="87"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112" t="s">
        <v>107</v>
      </c>
      <c r="G145" s="63" t="s">
        <v>116</v>
      </c>
      <c r="H145" s="64" t="s">
        <v>549</v>
      </c>
      <c r="I145" s="83" t="s">
        <v>163</v>
      </c>
      <c r="J145" s="84">
        <v>45</v>
      </c>
      <c r="K145" s="65"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79" t="s">
        <v>642</v>
      </c>
      <c r="M145" s="113">
        <v>1010217972</v>
      </c>
      <c r="N145" s="97" t="s">
        <v>614</v>
      </c>
      <c r="O145" s="110">
        <v>21000000</v>
      </c>
      <c r="P145" s="66"/>
      <c r="Q145" s="67"/>
      <c r="R145" s="110">
        <v>1</v>
      </c>
      <c r="S145" s="100">
        <v>10500000</v>
      </c>
      <c r="T145" s="100">
        <f t="shared" si="9"/>
        <v>31500000</v>
      </c>
      <c r="U145" s="100">
        <v>16100000</v>
      </c>
      <c r="V145" s="105">
        <v>43371</v>
      </c>
      <c r="W145" s="105">
        <v>43374</v>
      </c>
      <c r="X145" s="105">
        <v>43509</v>
      </c>
      <c r="Y145" s="86">
        <v>90</v>
      </c>
      <c r="Z145" s="86">
        <v>45</v>
      </c>
      <c r="AA145" s="68"/>
      <c r="AB145" s="62"/>
      <c r="AC145" s="62" t="s">
        <v>791</v>
      </c>
      <c r="AD145" s="62"/>
      <c r="AE145" s="62"/>
      <c r="AF145" s="69">
        <f t="shared" si="10"/>
        <v>0.51111111111111107</v>
      </c>
      <c r="AG145" s="27"/>
      <c r="AH145" s="27" t="b">
        <f t="shared" si="11"/>
        <v>0</v>
      </c>
    </row>
    <row r="146" spans="1:34" ht="44.25" customHeight="1" x14ac:dyDescent="0.25">
      <c r="A146" s="86">
        <v>133</v>
      </c>
      <c r="B146" s="86">
        <v>2018</v>
      </c>
      <c r="C146" s="87" t="s">
        <v>386</v>
      </c>
      <c r="D146" s="74">
        <v>5</v>
      </c>
      <c r="E146" s="87"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112" t="s">
        <v>107</v>
      </c>
      <c r="G146" s="63" t="s">
        <v>116</v>
      </c>
      <c r="H146" s="64" t="s">
        <v>550</v>
      </c>
      <c r="I146" s="83" t="s">
        <v>163</v>
      </c>
      <c r="J146" s="84">
        <v>45</v>
      </c>
      <c r="K146" s="65"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79" t="s">
        <v>642</v>
      </c>
      <c r="M146" s="113">
        <v>7176748</v>
      </c>
      <c r="N146" s="97" t="s">
        <v>615</v>
      </c>
      <c r="O146" s="110">
        <v>15300000</v>
      </c>
      <c r="P146" s="66"/>
      <c r="Q146" s="67"/>
      <c r="R146" s="110">
        <v>1</v>
      </c>
      <c r="S146" s="100">
        <v>2550000</v>
      </c>
      <c r="T146" s="100">
        <f t="shared" si="9"/>
        <v>17850000</v>
      </c>
      <c r="U146" s="100">
        <v>11560000</v>
      </c>
      <c r="V146" s="105">
        <v>43371</v>
      </c>
      <c r="W146" s="105">
        <v>43375</v>
      </c>
      <c r="X146" s="105">
        <v>43481</v>
      </c>
      <c r="Y146" s="86">
        <v>90</v>
      </c>
      <c r="Z146" s="86">
        <v>15</v>
      </c>
      <c r="AA146" s="68"/>
      <c r="AB146" s="62"/>
      <c r="AC146" s="62" t="s">
        <v>791</v>
      </c>
      <c r="AD146" s="62"/>
      <c r="AE146" s="62"/>
      <c r="AF146" s="69">
        <f t="shared" si="10"/>
        <v>0.64761904761904765</v>
      </c>
      <c r="AG146" s="27"/>
      <c r="AH146" s="27" t="b">
        <f t="shared" si="11"/>
        <v>0</v>
      </c>
    </row>
    <row r="147" spans="1:34" ht="44.25" customHeight="1" x14ac:dyDescent="0.25">
      <c r="A147" s="86">
        <v>134</v>
      </c>
      <c r="B147" s="86">
        <v>2018</v>
      </c>
      <c r="C147" s="87" t="s">
        <v>387</v>
      </c>
      <c r="D147" s="74">
        <v>7</v>
      </c>
      <c r="E147" s="87"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COMPRAVENTA DE BIENES INMUEBLES</v>
      </c>
      <c r="F147" s="112" t="s">
        <v>108</v>
      </c>
      <c r="G147" s="63" t="s">
        <v>122</v>
      </c>
      <c r="H147" s="64" t="s">
        <v>551</v>
      </c>
      <c r="I147" s="83" t="s">
        <v>163</v>
      </c>
      <c r="J147" s="84">
        <v>7</v>
      </c>
      <c r="K147" s="65"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Inclusión educativa para la equidad</v>
      </c>
      <c r="L147" s="79" t="s">
        <v>653</v>
      </c>
      <c r="M147" s="113">
        <v>830088172</v>
      </c>
      <c r="N147" s="97" t="s">
        <v>769</v>
      </c>
      <c r="O147" s="110">
        <v>114117090</v>
      </c>
      <c r="P147" s="66"/>
      <c r="Q147" s="67"/>
      <c r="R147" s="110"/>
      <c r="S147" s="100">
        <v>0</v>
      </c>
      <c r="T147" s="100">
        <f t="shared" si="9"/>
        <v>114117090</v>
      </c>
      <c r="U147" s="100">
        <v>113049310</v>
      </c>
      <c r="V147" s="105">
        <v>43378</v>
      </c>
      <c r="W147" s="105">
        <v>43383</v>
      </c>
      <c r="X147" s="105">
        <v>43505</v>
      </c>
      <c r="Y147" s="86">
        <v>120</v>
      </c>
      <c r="Z147" s="86">
        <v>0</v>
      </c>
      <c r="AA147" s="68"/>
      <c r="AB147" s="62"/>
      <c r="AC147" s="62" t="s">
        <v>791</v>
      </c>
      <c r="AD147" s="62"/>
      <c r="AE147" s="62"/>
      <c r="AF147" s="69">
        <f t="shared" si="10"/>
        <v>0.9906431192733709</v>
      </c>
      <c r="AG147" s="27"/>
      <c r="AH147" s="27" t="b">
        <f t="shared" si="11"/>
        <v>0</v>
      </c>
    </row>
    <row r="148" spans="1:34" ht="44.25" customHeight="1" x14ac:dyDescent="0.25">
      <c r="A148" s="86">
        <v>135</v>
      </c>
      <c r="B148" s="86">
        <v>2018</v>
      </c>
      <c r="C148" s="87" t="s">
        <v>388</v>
      </c>
      <c r="D148" s="74">
        <v>5</v>
      </c>
      <c r="E148" s="87"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112" t="s">
        <v>107</v>
      </c>
      <c r="G148" s="63" t="s">
        <v>116</v>
      </c>
      <c r="H148" s="64" t="s">
        <v>552</v>
      </c>
      <c r="I148" s="83" t="s">
        <v>163</v>
      </c>
      <c r="J148" s="84">
        <v>45</v>
      </c>
      <c r="K148" s="65"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79" t="s">
        <v>642</v>
      </c>
      <c r="M148" s="113">
        <v>63455375</v>
      </c>
      <c r="N148" s="97" t="s">
        <v>616</v>
      </c>
      <c r="O148" s="110">
        <v>15300000</v>
      </c>
      <c r="P148" s="66"/>
      <c r="Q148" s="67"/>
      <c r="R148" s="110">
        <v>1</v>
      </c>
      <c r="S148" s="100">
        <v>2550000</v>
      </c>
      <c r="T148" s="100">
        <f t="shared" si="9"/>
        <v>17850000</v>
      </c>
      <c r="U148" s="100">
        <v>11560000</v>
      </c>
      <c r="V148" s="105">
        <v>43371</v>
      </c>
      <c r="W148" s="105">
        <v>43375</v>
      </c>
      <c r="X148" s="105">
        <v>43481</v>
      </c>
      <c r="Y148" s="86">
        <v>90</v>
      </c>
      <c r="Z148" s="86">
        <v>15</v>
      </c>
      <c r="AA148" s="68"/>
      <c r="AB148" s="62"/>
      <c r="AC148" s="62" t="s">
        <v>791</v>
      </c>
      <c r="AD148" s="62"/>
      <c r="AE148" s="62"/>
      <c r="AF148" s="69">
        <f t="shared" si="10"/>
        <v>0.64761904761904765</v>
      </c>
      <c r="AG148" s="27"/>
      <c r="AH148" s="27" t="b">
        <f t="shared" si="11"/>
        <v>0</v>
      </c>
    </row>
    <row r="149" spans="1:34" ht="44.25" customHeight="1" x14ac:dyDescent="0.25">
      <c r="A149" s="86">
        <v>136</v>
      </c>
      <c r="B149" s="86">
        <v>2018</v>
      </c>
      <c r="C149" s="87" t="s">
        <v>389</v>
      </c>
      <c r="D149" s="74">
        <v>2</v>
      </c>
      <c r="E149" s="87"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CONSULTORÍA</v>
      </c>
      <c r="F149" s="112" t="s">
        <v>104</v>
      </c>
      <c r="G149" s="63" t="s">
        <v>121</v>
      </c>
      <c r="H149" s="64" t="s">
        <v>553</v>
      </c>
      <c r="I149" s="83" t="s">
        <v>163</v>
      </c>
      <c r="J149" s="84">
        <v>45</v>
      </c>
      <c r="K149" s="65"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79" t="s">
        <v>642</v>
      </c>
      <c r="M149" s="76">
        <v>900354279</v>
      </c>
      <c r="N149" s="97" t="s">
        <v>770</v>
      </c>
      <c r="O149" s="110">
        <v>16255200</v>
      </c>
      <c r="P149" s="66"/>
      <c r="Q149" s="67"/>
      <c r="R149" s="110"/>
      <c r="S149" s="100">
        <v>8127600</v>
      </c>
      <c r="T149" s="100">
        <f t="shared" si="9"/>
        <v>24382800</v>
      </c>
      <c r="U149" s="100">
        <v>0</v>
      </c>
      <c r="V149" s="105">
        <v>43378</v>
      </c>
      <c r="W149" s="105">
        <v>43382</v>
      </c>
      <c r="X149" s="105">
        <v>43457</v>
      </c>
      <c r="Y149" s="86">
        <v>60</v>
      </c>
      <c r="Z149" s="86">
        <v>0</v>
      </c>
      <c r="AA149" s="68"/>
      <c r="AB149" s="62"/>
      <c r="AC149" s="62" t="s">
        <v>791</v>
      </c>
      <c r="AD149" s="62"/>
      <c r="AE149" s="62"/>
      <c r="AF149" s="69">
        <f t="shared" si="10"/>
        <v>0</v>
      </c>
      <c r="AG149" s="27"/>
      <c r="AH149" s="27" t="b">
        <f t="shared" si="11"/>
        <v>0</v>
      </c>
    </row>
    <row r="150" spans="1:34" ht="44.25" customHeight="1" x14ac:dyDescent="0.25">
      <c r="A150" s="86">
        <v>137</v>
      </c>
      <c r="B150" s="86">
        <v>2018</v>
      </c>
      <c r="C150" s="87" t="s">
        <v>390</v>
      </c>
      <c r="D150" s="74">
        <v>4</v>
      </c>
      <c r="E150" s="87"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v>
      </c>
      <c r="F150" s="112" t="s">
        <v>108</v>
      </c>
      <c r="G150" s="63" t="s">
        <v>125</v>
      </c>
      <c r="H150" s="64" t="s">
        <v>554</v>
      </c>
      <c r="I150" s="83" t="s">
        <v>163</v>
      </c>
      <c r="J150" s="84">
        <v>45</v>
      </c>
      <c r="K150" s="65"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79" t="s">
        <v>648</v>
      </c>
      <c r="M150" s="113">
        <v>900800715</v>
      </c>
      <c r="N150" s="97" t="s">
        <v>771</v>
      </c>
      <c r="O150" s="110">
        <v>90000000</v>
      </c>
      <c r="P150" s="66"/>
      <c r="Q150" s="67"/>
      <c r="R150" s="110"/>
      <c r="S150" s="100">
        <v>0</v>
      </c>
      <c r="T150" s="100">
        <f t="shared" si="9"/>
        <v>90000000</v>
      </c>
      <c r="U150" s="100">
        <v>0</v>
      </c>
      <c r="V150" s="105">
        <v>43382</v>
      </c>
      <c r="W150" s="105">
        <v>43389</v>
      </c>
      <c r="X150" s="105">
        <v>43570</v>
      </c>
      <c r="Y150" s="86">
        <v>180</v>
      </c>
      <c r="Z150" s="86">
        <v>0</v>
      </c>
      <c r="AA150" s="68"/>
      <c r="AB150" s="62"/>
      <c r="AC150" s="62" t="s">
        <v>791</v>
      </c>
      <c r="AD150" s="62"/>
      <c r="AE150" s="62"/>
      <c r="AF150" s="69">
        <f t="shared" si="10"/>
        <v>0</v>
      </c>
      <c r="AG150" s="27"/>
      <c r="AH150" s="27" t="b">
        <f t="shared" si="11"/>
        <v>0</v>
      </c>
    </row>
    <row r="151" spans="1:34" ht="44.25" customHeight="1" x14ac:dyDescent="0.25">
      <c r="A151" s="86">
        <v>138</v>
      </c>
      <c r="B151" s="86">
        <v>2018</v>
      </c>
      <c r="C151" s="87" t="s">
        <v>391</v>
      </c>
      <c r="D151" s="74">
        <v>11</v>
      </c>
      <c r="E151" s="87"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SUMINISTRO</v>
      </c>
      <c r="F151" s="112" t="s">
        <v>104</v>
      </c>
      <c r="G151" s="63" t="s">
        <v>121</v>
      </c>
      <c r="H151" s="64" t="s">
        <v>555</v>
      </c>
      <c r="I151" s="83" t="s">
        <v>162</v>
      </c>
      <c r="J151" s="84"/>
      <c r="K151" s="65"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79">
        <v>0</v>
      </c>
      <c r="M151" s="76">
        <v>650053527</v>
      </c>
      <c r="N151" s="97" t="s">
        <v>617</v>
      </c>
      <c r="O151" s="110"/>
      <c r="P151" s="66"/>
      <c r="Q151" s="67"/>
      <c r="R151" s="110"/>
      <c r="S151" s="100">
        <v>3180697</v>
      </c>
      <c r="T151" s="100">
        <f t="shared" si="9"/>
        <v>3180697</v>
      </c>
      <c r="U151" s="100">
        <v>635019</v>
      </c>
      <c r="V151" s="105">
        <v>43384</v>
      </c>
      <c r="W151" s="105">
        <v>43389</v>
      </c>
      <c r="X151" s="105">
        <v>43434</v>
      </c>
      <c r="Y151" s="86">
        <v>45</v>
      </c>
      <c r="Z151" s="86">
        <v>0</v>
      </c>
      <c r="AA151" s="68"/>
      <c r="AB151" s="62" t="s">
        <v>791</v>
      </c>
      <c r="AC151" s="62"/>
      <c r="AD151" s="62"/>
      <c r="AE151" s="62"/>
      <c r="AF151" s="69">
        <f t="shared" si="10"/>
        <v>0.19964775016293598</v>
      </c>
      <c r="AG151" s="27"/>
      <c r="AH151" s="27" t="b">
        <f t="shared" si="11"/>
        <v>1</v>
      </c>
    </row>
    <row r="152" spans="1:34" ht="44.25" customHeight="1" x14ac:dyDescent="0.25">
      <c r="A152" s="86">
        <v>139</v>
      </c>
      <c r="B152" s="86">
        <v>2018</v>
      </c>
      <c r="C152" s="87" t="s">
        <v>392</v>
      </c>
      <c r="D152" s="74">
        <v>16</v>
      </c>
      <c r="E152" s="87"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INTERADMINISTRATIVOS</v>
      </c>
      <c r="F152" s="112" t="s">
        <v>107</v>
      </c>
      <c r="G152" s="63" t="s">
        <v>116</v>
      </c>
      <c r="H152" s="64" t="s">
        <v>556</v>
      </c>
      <c r="I152" s="83" t="s">
        <v>163</v>
      </c>
      <c r="J152" s="84">
        <v>3</v>
      </c>
      <c r="K152" s="65"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Igualdad y autonomía para una Bogotá incluyente</v>
      </c>
      <c r="L152" s="79" t="s">
        <v>647</v>
      </c>
      <c r="M152" s="113">
        <v>900959051</v>
      </c>
      <c r="N152" s="97" t="s">
        <v>772</v>
      </c>
      <c r="O152" s="110">
        <v>330000000</v>
      </c>
      <c r="P152" s="66"/>
      <c r="Q152" s="67"/>
      <c r="R152" s="110"/>
      <c r="S152" s="100">
        <v>0</v>
      </c>
      <c r="T152" s="100">
        <f t="shared" si="9"/>
        <v>330000000</v>
      </c>
      <c r="U152" s="100">
        <v>0</v>
      </c>
      <c r="V152" s="105">
        <v>43410</v>
      </c>
      <c r="W152" s="105">
        <v>43411</v>
      </c>
      <c r="X152" s="105">
        <v>43714</v>
      </c>
      <c r="Y152" s="86">
        <v>300</v>
      </c>
      <c r="Z152" s="86">
        <v>0</v>
      </c>
      <c r="AA152" s="68"/>
      <c r="AB152" s="62"/>
      <c r="AC152" s="62" t="s">
        <v>791</v>
      </c>
      <c r="AD152" s="62"/>
      <c r="AE152" s="62"/>
      <c r="AF152" s="69">
        <f t="shared" si="10"/>
        <v>0</v>
      </c>
      <c r="AG152" s="27"/>
      <c r="AH152" s="27" t="b">
        <f t="shared" si="11"/>
        <v>0</v>
      </c>
    </row>
    <row r="153" spans="1:34" ht="44.25" customHeight="1" x14ac:dyDescent="0.25">
      <c r="A153" s="86">
        <v>140</v>
      </c>
      <c r="B153" s="86">
        <v>2018</v>
      </c>
      <c r="C153" s="87" t="s">
        <v>393</v>
      </c>
      <c r="D153" s="74">
        <v>5</v>
      </c>
      <c r="E153" s="87"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112" t="s">
        <v>107</v>
      </c>
      <c r="G153" s="63" t="s">
        <v>116</v>
      </c>
      <c r="H153" s="64" t="s">
        <v>557</v>
      </c>
      <c r="I153" s="83" t="s">
        <v>163</v>
      </c>
      <c r="J153" s="84">
        <v>18</v>
      </c>
      <c r="K153" s="65"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Mejor movilidad para todos</v>
      </c>
      <c r="L153" s="79" t="s">
        <v>644</v>
      </c>
      <c r="M153" s="113">
        <v>79953156</v>
      </c>
      <c r="N153" s="97" t="s">
        <v>618</v>
      </c>
      <c r="O153" s="110">
        <v>9900000</v>
      </c>
      <c r="P153" s="66"/>
      <c r="Q153" s="67"/>
      <c r="R153" s="110">
        <v>1</v>
      </c>
      <c r="S153" s="100">
        <v>4785000</v>
      </c>
      <c r="T153" s="100">
        <f t="shared" si="9"/>
        <v>14685000</v>
      </c>
      <c r="U153" s="100">
        <v>6270000</v>
      </c>
      <c r="V153" s="105">
        <v>43406</v>
      </c>
      <c r="W153" s="105">
        <v>43406</v>
      </c>
      <c r="X153" s="105">
        <v>43494</v>
      </c>
      <c r="Y153" s="86">
        <v>60</v>
      </c>
      <c r="Z153" s="86">
        <v>29</v>
      </c>
      <c r="AA153" s="68"/>
      <c r="AB153" s="62"/>
      <c r="AC153" s="62" t="s">
        <v>791</v>
      </c>
      <c r="AD153" s="62"/>
      <c r="AE153" s="62"/>
      <c r="AF153" s="69">
        <f t="shared" si="10"/>
        <v>0.42696629213483145</v>
      </c>
      <c r="AG153" s="27"/>
      <c r="AH153" s="27" t="b">
        <f t="shared" si="11"/>
        <v>0</v>
      </c>
    </row>
    <row r="154" spans="1:34" ht="44.25" customHeight="1" x14ac:dyDescent="0.25">
      <c r="A154" s="86">
        <v>141</v>
      </c>
      <c r="B154" s="86">
        <v>2018</v>
      </c>
      <c r="C154" s="87" t="s">
        <v>394</v>
      </c>
      <c r="D154" s="74">
        <v>3</v>
      </c>
      <c r="E154" s="87"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INTERVENTORÍA</v>
      </c>
      <c r="F154" s="112" t="s">
        <v>223</v>
      </c>
      <c r="G154" s="63" t="s">
        <v>121</v>
      </c>
      <c r="H154" s="64" t="s">
        <v>558</v>
      </c>
      <c r="I154" s="83" t="s">
        <v>163</v>
      </c>
      <c r="J154" s="84">
        <v>18</v>
      </c>
      <c r="K154" s="65"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Mejor movilidad para todos</v>
      </c>
      <c r="L154" s="79" t="s">
        <v>644</v>
      </c>
      <c r="M154" s="113">
        <v>900890758</v>
      </c>
      <c r="N154" s="97" t="s">
        <v>619</v>
      </c>
      <c r="O154" s="110">
        <v>899999380</v>
      </c>
      <c r="P154" s="66"/>
      <c r="Q154" s="67"/>
      <c r="R154" s="110"/>
      <c r="S154" s="100">
        <v>0</v>
      </c>
      <c r="T154" s="100">
        <f t="shared" si="9"/>
        <v>899999380</v>
      </c>
      <c r="U154" s="100">
        <v>0</v>
      </c>
      <c r="V154" s="105">
        <v>43383</v>
      </c>
      <c r="W154" s="105"/>
      <c r="X154" s="105"/>
      <c r="Y154" s="86">
        <v>240</v>
      </c>
      <c r="Z154" s="86">
        <v>0</v>
      </c>
      <c r="AA154" s="68"/>
      <c r="AB154" s="62"/>
      <c r="AC154" s="62" t="s">
        <v>791</v>
      </c>
      <c r="AD154" s="62"/>
      <c r="AE154" s="62"/>
      <c r="AF154" s="69">
        <f t="shared" si="10"/>
        <v>0</v>
      </c>
      <c r="AG154" s="27"/>
      <c r="AH154" s="27" t="b">
        <f t="shared" si="11"/>
        <v>0</v>
      </c>
    </row>
    <row r="155" spans="1:34" ht="44.25" customHeight="1" x14ac:dyDescent="0.25">
      <c r="A155" s="86">
        <v>142</v>
      </c>
      <c r="B155" s="86">
        <v>2018</v>
      </c>
      <c r="C155" s="87" t="s">
        <v>395</v>
      </c>
      <c r="D155" s="74">
        <v>4</v>
      </c>
      <c r="E155" s="87"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v>
      </c>
      <c r="F155" s="112" t="s">
        <v>108</v>
      </c>
      <c r="G155" s="63" t="s">
        <v>125</v>
      </c>
      <c r="H155" s="64" t="s">
        <v>559</v>
      </c>
      <c r="I155" s="83" t="s">
        <v>163</v>
      </c>
      <c r="J155" s="84">
        <v>45</v>
      </c>
      <c r="K155" s="65"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Gobernanza e influencia local, regional e internacional</v>
      </c>
      <c r="L155" s="79" t="s">
        <v>642</v>
      </c>
      <c r="M155" s="113">
        <v>900515644</v>
      </c>
      <c r="N155" s="97" t="s">
        <v>620</v>
      </c>
      <c r="O155" s="110">
        <v>48325900</v>
      </c>
      <c r="P155" s="66"/>
      <c r="Q155" s="67"/>
      <c r="R155" s="110"/>
      <c r="S155" s="100">
        <v>0</v>
      </c>
      <c r="T155" s="100">
        <f t="shared" si="9"/>
        <v>48325900</v>
      </c>
      <c r="U155" s="100">
        <v>0</v>
      </c>
      <c r="V155" s="105">
        <v>43419</v>
      </c>
      <c r="W155" s="105">
        <v>43437</v>
      </c>
      <c r="X155" s="105">
        <v>43618</v>
      </c>
      <c r="Y155" s="86">
        <v>180</v>
      </c>
      <c r="Z155" s="86">
        <v>0</v>
      </c>
      <c r="AA155" s="68"/>
      <c r="AB155" s="62"/>
      <c r="AC155" s="62" t="s">
        <v>791</v>
      </c>
      <c r="AD155" s="62"/>
      <c r="AE155" s="62"/>
      <c r="AF155" s="69">
        <f t="shared" si="10"/>
        <v>0</v>
      </c>
      <c r="AG155" s="27"/>
      <c r="AH155" s="27" t="b">
        <f t="shared" si="11"/>
        <v>0</v>
      </c>
    </row>
    <row r="156" spans="1:34" ht="44.25" customHeight="1" x14ac:dyDescent="0.25">
      <c r="A156" s="86">
        <v>143</v>
      </c>
      <c r="B156" s="86">
        <v>2018</v>
      </c>
      <c r="C156" s="87" t="s">
        <v>396</v>
      </c>
      <c r="D156" s="74">
        <v>4</v>
      </c>
      <c r="E156" s="87"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v>
      </c>
      <c r="F156" s="112" t="s">
        <v>108</v>
      </c>
      <c r="G156" s="63" t="s">
        <v>125</v>
      </c>
      <c r="H156" s="64" t="s">
        <v>560</v>
      </c>
      <c r="I156" s="83" t="s">
        <v>163</v>
      </c>
      <c r="J156" s="84">
        <v>19</v>
      </c>
      <c r="K156" s="65"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Seguridad y convivencia para todos</v>
      </c>
      <c r="L156" s="79" t="s">
        <v>643</v>
      </c>
      <c r="M156" s="113">
        <v>900585059</v>
      </c>
      <c r="N156" s="97" t="s">
        <v>773</v>
      </c>
      <c r="O156" s="110">
        <v>204100000</v>
      </c>
      <c r="P156" s="66"/>
      <c r="Q156" s="67"/>
      <c r="R156" s="110"/>
      <c r="S156" s="100">
        <v>54000000</v>
      </c>
      <c r="T156" s="100">
        <f t="shared" si="9"/>
        <v>258100000</v>
      </c>
      <c r="U156" s="100">
        <v>100836093</v>
      </c>
      <c r="V156" s="105">
        <v>43423</v>
      </c>
      <c r="W156" s="105">
        <v>43423</v>
      </c>
      <c r="X156" s="105">
        <v>43483</v>
      </c>
      <c r="Y156" s="86">
        <v>60</v>
      </c>
      <c r="Z156" s="86">
        <v>0</v>
      </c>
      <c r="AA156" s="68"/>
      <c r="AB156" s="62"/>
      <c r="AC156" s="62" t="s">
        <v>791</v>
      </c>
      <c r="AD156" s="62"/>
      <c r="AE156" s="62"/>
      <c r="AF156" s="69">
        <f t="shared" si="10"/>
        <v>0.39068614103060828</v>
      </c>
      <c r="AG156" s="27"/>
      <c r="AH156" s="27" t="b">
        <f t="shared" si="11"/>
        <v>0</v>
      </c>
    </row>
    <row r="157" spans="1:34" ht="44.25" customHeight="1" x14ac:dyDescent="0.25">
      <c r="A157" s="86">
        <v>144</v>
      </c>
      <c r="B157" s="86">
        <v>2018</v>
      </c>
      <c r="C157" s="87" t="s">
        <v>397</v>
      </c>
      <c r="D157" s="74">
        <v>5</v>
      </c>
      <c r="E157" s="87"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112" t="s">
        <v>107</v>
      </c>
      <c r="G157" s="63" t="s">
        <v>116</v>
      </c>
      <c r="H157" s="64" t="s">
        <v>561</v>
      </c>
      <c r="I157" s="83" t="s">
        <v>163</v>
      </c>
      <c r="J157" s="84">
        <v>45</v>
      </c>
      <c r="K157" s="65"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79" t="s">
        <v>642</v>
      </c>
      <c r="M157" s="113">
        <v>1030615046</v>
      </c>
      <c r="N157" s="97" t="s">
        <v>621</v>
      </c>
      <c r="O157" s="110">
        <v>4293318</v>
      </c>
      <c r="P157" s="66"/>
      <c r="Q157" s="67"/>
      <c r="R157" s="110">
        <v>1</v>
      </c>
      <c r="S157" s="100">
        <v>1866660</v>
      </c>
      <c r="T157" s="100">
        <f t="shared" si="9"/>
        <v>6159978</v>
      </c>
      <c r="U157" s="100">
        <v>1680000</v>
      </c>
      <c r="V157" s="105">
        <v>43424</v>
      </c>
      <c r="W157" s="105">
        <v>43426</v>
      </c>
      <c r="X157" s="105">
        <v>43485</v>
      </c>
      <c r="Y157" s="86">
        <v>46</v>
      </c>
      <c r="Z157" s="86">
        <v>20</v>
      </c>
      <c r="AA157" s="68"/>
      <c r="AB157" s="62"/>
      <c r="AC157" s="62" t="s">
        <v>791</v>
      </c>
      <c r="AD157" s="62"/>
      <c r="AE157" s="62"/>
      <c r="AF157" s="69">
        <f t="shared" si="10"/>
        <v>0.27272824675672541</v>
      </c>
      <c r="AG157" s="27"/>
      <c r="AH157" s="27" t="b">
        <f t="shared" si="11"/>
        <v>0</v>
      </c>
    </row>
    <row r="158" spans="1:34" ht="44.25" customHeight="1" x14ac:dyDescent="0.25">
      <c r="A158" s="86">
        <v>145</v>
      </c>
      <c r="B158" s="86">
        <v>2018</v>
      </c>
      <c r="C158" s="87" t="s">
        <v>398</v>
      </c>
      <c r="D158" s="74">
        <v>5</v>
      </c>
      <c r="E158" s="87"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112" t="s">
        <v>107</v>
      </c>
      <c r="G158" s="63" t="s">
        <v>116</v>
      </c>
      <c r="H158" s="64" t="s">
        <v>562</v>
      </c>
      <c r="I158" s="83" t="s">
        <v>163</v>
      </c>
      <c r="J158" s="84">
        <v>45</v>
      </c>
      <c r="K158" s="65"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79" t="s">
        <v>642</v>
      </c>
      <c r="M158" s="113">
        <v>80157911</v>
      </c>
      <c r="N158" s="97" t="s">
        <v>622</v>
      </c>
      <c r="O158" s="110">
        <v>11000000</v>
      </c>
      <c r="P158" s="66"/>
      <c r="Q158" s="67"/>
      <c r="R158" s="110"/>
      <c r="S158" s="100">
        <v>0</v>
      </c>
      <c r="T158" s="100">
        <f t="shared" si="9"/>
        <v>11000000</v>
      </c>
      <c r="U158" s="100">
        <v>0</v>
      </c>
      <c r="V158" s="105">
        <v>43423</v>
      </c>
      <c r="W158" s="105">
        <v>43424</v>
      </c>
      <c r="X158" s="105">
        <v>43484</v>
      </c>
      <c r="Y158" s="86">
        <v>60</v>
      </c>
      <c r="Z158" s="86">
        <v>0</v>
      </c>
      <c r="AA158" s="68"/>
      <c r="AB158" s="62"/>
      <c r="AC158" s="62" t="s">
        <v>791</v>
      </c>
      <c r="AD158" s="62"/>
      <c r="AE158" s="62"/>
      <c r="AF158" s="69">
        <f t="shared" si="10"/>
        <v>0</v>
      </c>
      <c r="AG158" s="27"/>
      <c r="AH158" s="27" t="b">
        <f t="shared" si="11"/>
        <v>0</v>
      </c>
    </row>
    <row r="159" spans="1:34" ht="44.25" customHeight="1" x14ac:dyDescent="0.25">
      <c r="A159" s="86">
        <v>146</v>
      </c>
      <c r="B159" s="86">
        <v>2018</v>
      </c>
      <c r="C159" s="87" t="s">
        <v>399</v>
      </c>
      <c r="D159" s="74">
        <v>3</v>
      </c>
      <c r="E159" s="87"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INTERVENTORÍA</v>
      </c>
      <c r="F159" s="112" t="s">
        <v>223</v>
      </c>
      <c r="G159" s="63" t="s">
        <v>121</v>
      </c>
      <c r="H159" s="64" t="s">
        <v>563</v>
      </c>
      <c r="I159" s="83" t="s">
        <v>163</v>
      </c>
      <c r="J159" s="84">
        <v>17</v>
      </c>
      <c r="K159" s="65"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Espacio público, derecho de todos</v>
      </c>
      <c r="L159" s="79" t="s">
        <v>652</v>
      </c>
      <c r="M159" s="113">
        <v>900900069</v>
      </c>
      <c r="N159" s="97" t="s">
        <v>774</v>
      </c>
      <c r="O159" s="110">
        <v>260000000</v>
      </c>
      <c r="P159" s="66"/>
      <c r="Q159" s="67"/>
      <c r="R159" s="110"/>
      <c r="S159" s="100">
        <v>0</v>
      </c>
      <c r="T159" s="100">
        <f t="shared" si="9"/>
        <v>260000000</v>
      </c>
      <c r="U159" s="100">
        <v>0</v>
      </c>
      <c r="V159" s="105">
        <v>43417</v>
      </c>
      <c r="W159" s="105"/>
      <c r="X159" s="105"/>
      <c r="Y159" s="86">
        <v>240</v>
      </c>
      <c r="Z159" s="86">
        <v>0</v>
      </c>
      <c r="AA159" s="68"/>
      <c r="AB159" s="62"/>
      <c r="AC159" s="62" t="s">
        <v>791</v>
      </c>
      <c r="AD159" s="62"/>
      <c r="AE159" s="62"/>
      <c r="AF159" s="69">
        <f t="shared" si="10"/>
        <v>0</v>
      </c>
      <c r="AG159" s="27"/>
      <c r="AH159" s="27" t="b">
        <f t="shared" si="11"/>
        <v>0</v>
      </c>
    </row>
    <row r="160" spans="1:34" ht="44.25" customHeight="1" x14ac:dyDescent="0.25">
      <c r="A160" s="86">
        <v>147</v>
      </c>
      <c r="B160" s="86">
        <v>2018</v>
      </c>
      <c r="C160" s="87" t="s">
        <v>400</v>
      </c>
      <c r="D160" s="74">
        <v>5</v>
      </c>
      <c r="E160" s="87"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112" t="s">
        <v>107</v>
      </c>
      <c r="G160" s="63" t="s">
        <v>116</v>
      </c>
      <c r="H160" s="64" t="s">
        <v>564</v>
      </c>
      <c r="I160" s="83" t="s">
        <v>163</v>
      </c>
      <c r="J160" s="84">
        <v>45</v>
      </c>
      <c r="K160" s="65"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Gobernanza e influencia local, regional e internacional</v>
      </c>
      <c r="L160" s="79" t="s">
        <v>642</v>
      </c>
      <c r="M160" s="113">
        <v>1018470150</v>
      </c>
      <c r="N160" s="97" t="s">
        <v>623</v>
      </c>
      <c r="O160" s="110">
        <v>4500000</v>
      </c>
      <c r="P160" s="66"/>
      <c r="Q160" s="67"/>
      <c r="R160" s="110"/>
      <c r="S160" s="100">
        <v>0</v>
      </c>
      <c r="T160" s="100">
        <f t="shared" si="9"/>
        <v>4500000</v>
      </c>
      <c r="U160" s="100">
        <v>0</v>
      </c>
      <c r="V160" s="105">
        <v>43424</v>
      </c>
      <c r="W160" s="105">
        <v>43424</v>
      </c>
      <c r="X160" s="105">
        <v>43469</v>
      </c>
      <c r="Y160" s="86">
        <v>45</v>
      </c>
      <c r="Z160" s="86">
        <v>0</v>
      </c>
      <c r="AA160" s="68"/>
      <c r="AB160" s="62"/>
      <c r="AC160" s="62" t="s">
        <v>791</v>
      </c>
      <c r="AD160" s="62"/>
      <c r="AE160" s="62"/>
      <c r="AF160" s="69">
        <f t="shared" si="10"/>
        <v>0</v>
      </c>
      <c r="AG160" s="27"/>
      <c r="AH160" s="27" t="b">
        <f t="shared" si="11"/>
        <v>0</v>
      </c>
    </row>
    <row r="161" spans="1:34" ht="44.25" customHeight="1" x14ac:dyDescent="0.25">
      <c r="A161" s="86">
        <v>148</v>
      </c>
      <c r="B161" s="86">
        <v>2018</v>
      </c>
      <c r="C161" s="87" t="s">
        <v>401</v>
      </c>
      <c r="D161" s="74">
        <v>4</v>
      </c>
      <c r="E161" s="87"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v>
      </c>
      <c r="F161" s="112" t="s">
        <v>223</v>
      </c>
      <c r="G161" s="63" t="s">
        <v>121</v>
      </c>
      <c r="H161" s="64" t="s">
        <v>565</v>
      </c>
      <c r="I161" s="83" t="s">
        <v>163</v>
      </c>
      <c r="J161" s="84">
        <v>15</v>
      </c>
      <c r="K161" s="65"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Recuperación, incorporación, vida urbana y control de la ilegalidad</v>
      </c>
      <c r="L161" s="79" t="s">
        <v>651</v>
      </c>
      <c r="M161" s="113">
        <v>9011348174</v>
      </c>
      <c r="N161" s="97" t="s">
        <v>624</v>
      </c>
      <c r="O161" s="110">
        <v>252391044</v>
      </c>
      <c r="P161" s="66"/>
      <c r="Q161" s="67"/>
      <c r="R161" s="110"/>
      <c r="S161" s="100">
        <v>0</v>
      </c>
      <c r="T161" s="100">
        <f t="shared" si="9"/>
        <v>252391044</v>
      </c>
      <c r="U161" s="100">
        <v>0</v>
      </c>
      <c r="V161" s="105">
        <v>43427</v>
      </c>
      <c r="W161" s="105">
        <v>43464</v>
      </c>
      <c r="X161" s="105">
        <v>43648</v>
      </c>
      <c r="Y161" s="86">
        <v>210</v>
      </c>
      <c r="Z161" s="86">
        <v>0</v>
      </c>
      <c r="AA161" s="68"/>
      <c r="AB161" s="62"/>
      <c r="AC161" s="62" t="s">
        <v>791</v>
      </c>
      <c r="AD161" s="62"/>
      <c r="AE161" s="62"/>
      <c r="AF161" s="69">
        <f t="shared" si="10"/>
        <v>0</v>
      </c>
      <c r="AG161" s="27"/>
      <c r="AH161" s="27" t="b">
        <f t="shared" si="11"/>
        <v>0</v>
      </c>
    </row>
    <row r="162" spans="1:34" ht="44.25" customHeight="1" x14ac:dyDescent="0.25">
      <c r="A162" s="86">
        <v>149</v>
      </c>
      <c r="B162" s="86">
        <v>2018</v>
      </c>
      <c r="C162" s="87" t="s">
        <v>402</v>
      </c>
      <c r="D162" s="74">
        <v>5</v>
      </c>
      <c r="E162" s="87"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112" t="s">
        <v>107</v>
      </c>
      <c r="G162" s="63" t="s">
        <v>116</v>
      </c>
      <c r="H162" s="64" t="s">
        <v>566</v>
      </c>
      <c r="I162" s="83" t="s">
        <v>163</v>
      </c>
      <c r="J162" s="84">
        <v>45</v>
      </c>
      <c r="K162" s="65"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79" t="s">
        <v>642</v>
      </c>
      <c r="M162" s="113">
        <v>1010187248</v>
      </c>
      <c r="N162" s="97" t="s">
        <v>625</v>
      </c>
      <c r="O162" s="110">
        <v>3740000</v>
      </c>
      <c r="P162" s="66"/>
      <c r="Q162" s="67"/>
      <c r="R162" s="110"/>
      <c r="S162" s="100">
        <v>0</v>
      </c>
      <c r="T162" s="100">
        <f t="shared" si="9"/>
        <v>3740000</v>
      </c>
      <c r="U162" s="100">
        <v>0</v>
      </c>
      <c r="V162" s="105">
        <v>43437</v>
      </c>
      <c r="W162" s="105">
        <v>43438</v>
      </c>
      <c r="X162" s="105">
        <v>43499</v>
      </c>
      <c r="Y162" s="86">
        <v>60</v>
      </c>
      <c r="Z162" s="86">
        <v>0</v>
      </c>
      <c r="AA162" s="68"/>
      <c r="AB162" s="62"/>
      <c r="AC162" s="62" t="s">
        <v>791</v>
      </c>
      <c r="AD162" s="62"/>
      <c r="AE162" s="62"/>
      <c r="AF162" s="69">
        <f t="shared" si="10"/>
        <v>0</v>
      </c>
      <c r="AG162" s="27"/>
      <c r="AH162" s="27" t="b">
        <f t="shared" si="11"/>
        <v>0</v>
      </c>
    </row>
    <row r="163" spans="1:34" ht="44.25" customHeight="1" x14ac:dyDescent="0.25">
      <c r="A163" s="86">
        <v>150</v>
      </c>
      <c r="B163" s="86">
        <v>2018</v>
      </c>
      <c r="C163" s="87" t="s">
        <v>403</v>
      </c>
      <c r="D163" s="74">
        <v>4</v>
      </c>
      <c r="E163" s="87"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v>
      </c>
      <c r="F163" s="112" t="s">
        <v>108</v>
      </c>
      <c r="G163" s="63" t="s">
        <v>125</v>
      </c>
      <c r="H163" s="64" t="s">
        <v>567</v>
      </c>
      <c r="I163" s="83" t="s">
        <v>163</v>
      </c>
      <c r="J163" s="84">
        <v>11</v>
      </c>
      <c r="K163" s="65"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Mejores oportunidades para el desarrollo a través de la cultura, la recreación y el deporte</v>
      </c>
      <c r="L163" s="79" t="s">
        <v>650</v>
      </c>
      <c r="M163" s="113">
        <v>830064136</v>
      </c>
      <c r="N163" s="97" t="s">
        <v>775</v>
      </c>
      <c r="O163" s="110">
        <v>97123773</v>
      </c>
      <c r="P163" s="66"/>
      <c r="Q163" s="67"/>
      <c r="R163" s="110"/>
      <c r="S163" s="100">
        <v>0</v>
      </c>
      <c r="T163" s="100">
        <f t="shared" si="9"/>
        <v>97123773</v>
      </c>
      <c r="U163" s="100">
        <v>0</v>
      </c>
      <c r="V163" s="105">
        <v>43431</v>
      </c>
      <c r="W163" s="105">
        <v>43433</v>
      </c>
      <c r="X163" s="105">
        <v>43552</v>
      </c>
      <c r="Y163" s="86">
        <v>120</v>
      </c>
      <c r="Z163" s="86">
        <v>0</v>
      </c>
      <c r="AA163" s="68"/>
      <c r="AB163" s="62"/>
      <c r="AC163" s="62" t="s">
        <v>791</v>
      </c>
      <c r="AD163" s="62"/>
      <c r="AE163" s="62"/>
      <c r="AF163" s="69">
        <f t="shared" si="10"/>
        <v>0</v>
      </c>
      <c r="AG163" s="27"/>
      <c r="AH163" s="27" t="b">
        <f t="shared" si="11"/>
        <v>0</v>
      </c>
    </row>
    <row r="164" spans="1:34" ht="44.25" customHeight="1" x14ac:dyDescent="0.25">
      <c r="A164" s="86">
        <v>151</v>
      </c>
      <c r="B164" s="86">
        <v>2018</v>
      </c>
      <c r="C164" s="87" t="s">
        <v>404</v>
      </c>
      <c r="D164" s="74">
        <v>4</v>
      </c>
      <c r="E164" s="87"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112" t="s">
        <v>108</v>
      </c>
      <c r="G164" s="63" t="s">
        <v>125</v>
      </c>
      <c r="H164" s="64" t="s">
        <v>568</v>
      </c>
      <c r="I164" s="83" t="s">
        <v>163</v>
      </c>
      <c r="J164" s="84">
        <v>11</v>
      </c>
      <c r="K164" s="65"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Mejores oportunidades para el desarrollo a través de la cultura, la recreación y el deporte</v>
      </c>
      <c r="L164" s="79" t="s">
        <v>650</v>
      </c>
      <c r="M164" s="113">
        <v>79867234</v>
      </c>
      <c r="N164" s="97" t="s">
        <v>626</v>
      </c>
      <c r="O164" s="110">
        <v>195617951</v>
      </c>
      <c r="P164" s="66"/>
      <c r="Q164" s="67"/>
      <c r="R164" s="110"/>
      <c r="S164" s="100">
        <v>0</v>
      </c>
      <c r="T164" s="100">
        <f t="shared" si="9"/>
        <v>195617951</v>
      </c>
      <c r="U164" s="100">
        <v>0</v>
      </c>
      <c r="V164" s="105">
        <v>43439</v>
      </c>
      <c r="W164" s="105">
        <v>43439</v>
      </c>
      <c r="X164" s="105">
        <v>43498</v>
      </c>
      <c r="Y164" s="86">
        <v>60</v>
      </c>
      <c r="Z164" s="86">
        <v>0</v>
      </c>
      <c r="AA164" s="68"/>
      <c r="AB164" s="62"/>
      <c r="AC164" s="62" t="s">
        <v>791</v>
      </c>
      <c r="AD164" s="62"/>
      <c r="AE164" s="62"/>
      <c r="AF164" s="69">
        <f t="shared" si="10"/>
        <v>0</v>
      </c>
      <c r="AG164" s="27"/>
      <c r="AH164" s="27" t="b">
        <f t="shared" si="11"/>
        <v>0</v>
      </c>
    </row>
    <row r="165" spans="1:34" ht="44.25" customHeight="1" x14ac:dyDescent="0.25">
      <c r="A165" s="86">
        <v>152</v>
      </c>
      <c r="B165" s="86">
        <v>2018</v>
      </c>
      <c r="C165" s="87" t="s">
        <v>405</v>
      </c>
      <c r="D165" s="74">
        <v>4</v>
      </c>
      <c r="E165" s="87"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v>
      </c>
      <c r="F165" s="112" t="s">
        <v>104</v>
      </c>
      <c r="G165" s="63" t="s">
        <v>121</v>
      </c>
      <c r="H165" s="64" t="s">
        <v>569</v>
      </c>
      <c r="I165" s="83" t="s">
        <v>162</v>
      </c>
      <c r="J165" s="84"/>
      <c r="K165" s="65"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79">
        <v>0</v>
      </c>
      <c r="M165" s="76">
        <v>90009249</v>
      </c>
      <c r="N165" s="97" t="s">
        <v>627</v>
      </c>
      <c r="O165" s="110"/>
      <c r="P165" s="66"/>
      <c r="Q165" s="67"/>
      <c r="R165" s="110"/>
      <c r="S165" s="100">
        <v>8600000</v>
      </c>
      <c r="T165" s="100">
        <f t="shared" si="9"/>
        <v>8600000</v>
      </c>
      <c r="U165" s="100">
        <v>0</v>
      </c>
      <c r="V165" s="105">
        <v>43440</v>
      </c>
      <c r="W165" s="105">
        <v>43446</v>
      </c>
      <c r="X165" s="105">
        <v>43627</v>
      </c>
      <c r="Y165" s="86">
        <v>180</v>
      </c>
      <c r="Z165" s="86">
        <v>0</v>
      </c>
      <c r="AA165" s="68"/>
      <c r="AB165" s="62" t="s">
        <v>791</v>
      </c>
      <c r="AC165" s="62"/>
      <c r="AD165" s="62"/>
      <c r="AE165" s="62"/>
      <c r="AF165" s="69">
        <f t="shared" si="10"/>
        <v>0</v>
      </c>
      <c r="AG165" s="27"/>
      <c r="AH165" s="27" t="b">
        <f t="shared" si="11"/>
        <v>1</v>
      </c>
    </row>
    <row r="166" spans="1:34" ht="44.25" customHeight="1" x14ac:dyDescent="0.25">
      <c r="A166" s="86">
        <v>153</v>
      </c>
      <c r="B166" s="86">
        <v>2018</v>
      </c>
      <c r="C166" s="87" t="s">
        <v>406</v>
      </c>
      <c r="D166" s="74">
        <v>4</v>
      </c>
      <c r="E166" s="87"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112" t="s">
        <v>108</v>
      </c>
      <c r="G166" s="63" t="s">
        <v>125</v>
      </c>
      <c r="H166" s="64" t="s">
        <v>570</v>
      </c>
      <c r="I166" s="83" t="s">
        <v>163</v>
      </c>
      <c r="J166" s="84">
        <v>11</v>
      </c>
      <c r="K166" s="65"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Mejores oportunidades para el desarrollo a través de la cultura, la recreación y el deporte</v>
      </c>
      <c r="L166" s="79" t="s">
        <v>650</v>
      </c>
      <c r="M166" s="113">
        <v>830095614</v>
      </c>
      <c r="N166" s="97" t="s">
        <v>628</v>
      </c>
      <c r="O166" s="110">
        <v>145537115</v>
      </c>
      <c r="P166" s="66"/>
      <c r="Q166" s="67"/>
      <c r="R166" s="110"/>
      <c r="S166" s="100">
        <v>0</v>
      </c>
      <c r="T166" s="100">
        <f t="shared" si="9"/>
        <v>145537115</v>
      </c>
      <c r="U166" s="100">
        <v>0</v>
      </c>
      <c r="V166" s="105">
        <v>43447</v>
      </c>
      <c r="W166" s="105">
        <v>43453</v>
      </c>
      <c r="X166" s="105">
        <v>43634</v>
      </c>
      <c r="Y166" s="86">
        <v>180</v>
      </c>
      <c r="Z166" s="86">
        <v>0</v>
      </c>
      <c r="AA166" s="68"/>
      <c r="AB166" s="62"/>
      <c r="AC166" s="62" t="s">
        <v>791</v>
      </c>
      <c r="AD166" s="62"/>
      <c r="AE166" s="62"/>
      <c r="AF166" s="69">
        <f t="shared" si="10"/>
        <v>0</v>
      </c>
      <c r="AG166" s="27"/>
      <c r="AH166" s="27" t="b">
        <f t="shared" si="11"/>
        <v>0</v>
      </c>
    </row>
    <row r="167" spans="1:34" ht="44.25" customHeight="1" x14ac:dyDescent="0.25">
      <c r="A167" s="86">
        <v>154</v>
      </c>
      <c r="B167" s="86">
        <v>2018</v>
      </c>
      <c r="C167" s="87" t="s">
        <v>407</v>
      </c>
      <c r="D167" s="74">
        <v>5</v>
      </c>
      <c r="E167" s="87"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112" t="s">
        <v>107</v>
      </c>
      <c r="G167" s="63" t="s">
        <v>116</v>
      </c>
      <c r="H167" s="64" t="s">
        <v>571</v>
      </c>
      <c r="I167" s="83" t="s">
        <v>163</v>
      </c>
      <c r="J167" s="84">
        <v>45</v>
      </c>
      <c r="K167" s="65"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79" t="s">
        <v>642</v>
      </c>
      <c r="M167" s="113">
        <v>66918342</v>
      </c>
      <c r="N167" s="97" t="s">
        <v>629</v>
      </c>
      <c r="O167" s="110">
        <v>6000000</v>
      </c>
      <c r="P167" s="66"/>
      <c r="Q167" s="67"/>
      <c r="R167" s="110"/>
      <c r="S167" s="100">
        <v>0</v>
      </c>
      <c r="T167" s="100">
        <f t="shared" si="9"/>
        <v>6000000</v>
      </c>
      <c r="U167" s="100">
        <v>0</v>
      </c>
      <c r="V167" s="105">
        <v>43446</v>
      </c>
      <c r="W167" s="105">
        <v>43446</v>
      </c>
      <c r="X167" s="105">
        <v>43496</v>
      </c>
      <c r="Y167" s="86">
        <v>60</v>
      </c>
      <c r="Z167" s="86">
        <v>0</v>
      </c>
      <c r="AA167" s="68"/>
      <c r="AB167" s="62"/>
      <c r="AC167" s="62" t="s">
        <v>791</v>
      </c>
      <c r="AD167" s="62"/>
      <c r="AE167" s="62"/>
      <c r="AF167" s="69">
        <f t="shared" si="10"/>
        <v>0</v>
      </c>
      <c r="AG167" s="27"/>
      <c r="AH167" s="27" t="b">
        <f t="shared" si="11"/>
        <v>0</v>
      </c>
    </row>
    <row r="168" spans="1:34" ht="44.25" customHeight="1" x14ac:dyDescent="0.25">
      <c r="A168" s="86">
        <v>155</v>
      </c>
      <c r="B168" s="86">
        <v>2018</v>
      </c>
      <c r="C168" s="87" t="s">
        <v>408</v>
      </c>
      <c r="D168" s="74">
        <v>5</v>
      </c>
      <c r="E168" s="87"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112" t="s">
        <v>107</v>
      </c>
      <c r="G168" s="63" t="s">
        <v>116</v>
      </c>
      <c r="H168" s="64" t="s">
        <v>486</v>
      </c>
      <c r="I168" s="83" t="s">
        <v>163</v>
      </c>
      <c r="J168" s="84">
        <v>45</v>
      </c>
      <c r="K168" s="65"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79" t="s">
        <v>642</v>
      </c>
      <c r="M168" s="113">
        <v>79727695</v>
      </c>
      <c r="N168" s="97" t="s">
        <v>776</v>
      </c>
      <c r="O168" s="110">
        <v>2520000</v>
      </c>
      <c r="P168" s="66"/>
      <c r="Q168" s="67"/>
      <c r="R168" s="110"/>
      <c r="S168" s="100">
        <v>0</v>
      </c>
      <c r="T168" s="100">
        <f t="shared" si="9"/>
        <v>2520000</v>
      </c>
      <c r="U168" s="100">
        <v>0</v>
      </c>
      <c r="V168" s="105">
        <v>43441</v>
      </c>
      <c r="W168" s="105">
        <v>43446</v>
      </c>
      <c r="X168" s="105">
        <v>43482</v>
      </c>
      <c r="Y168" s="86">
        <v>36</v>
      </c>
      <c r="Z168" s="86">
        <v>0</v>
      </c>
      <c r="AA168" s="68"/>
      <c r="AB168" s="62"/>
      <c r="AC168" s="62" t="s">
        <v>791</v>
      </c>
      <c r="AD168" s="62"/>
      <c r="AE168" s="62"/>
      <c r="AF168" s="69">
        <f t="shared" si="10"/>
        <v>0</v>
      </c>
      <c r="AG168" s="27"/>
      <c r="AH168" s="27" t="b">
        <f t="shared" si="11"/>
        <v>0</v>
      </c>
    </row>
    <row r="169" spans="1:34" ht="44.25" customHeight="1" x14ac:dyDescent="0.25">
      <c r="A169" s="86">
        <v>156</v>
      </c>
      <c r="B169" s="86">
        <v>2018</v>
      </c>
      <c r="C169" s="87" t="s">
        <v>409</v>
      </c>
      <c r="D169" s="74">
        <v>5</v>
      </c>
      <c r="E169" s="87"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112" t="s">
        <v>107</v>
      </c>
      <c r="G169" s="63" t="s">
        <v>116</v>
      </c>
      <c r="H169" s="64" t="s">
        <v>572</v>
      </c>
      <c r="I169" s="83" t="s">
        <v>163</v>
      </c>
      <c r="J169" s="84">
        <v>3</v>
      </c>
      <c r="K169" s="65"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Igualdad y autonomía para una Bogotá incluyente</v>
      </c>
      <c r="L169" s="79" t="s">
        <v>646</v>
      </c>
      <c r="M169" s="113">
        <v>1026250398</v>
      </c>
      <c r="N169" s="97" t="s">
        <v>674</v>
      </c>
      <c r="O169" s="110">
        <v>8810000</v>
      </c>
      <c r="P169" s="66"/>
      <c r="Q169" s="67"/>
      <c r="R169" s="110"/>
      <c r="S169" s="100">
        <v>0</v>
      </c>
      <c r="T169" s="100">
        <f t="shared" si="9"/>
        <v>8810000</v>
      </c>
      <c r="U169" s="100">
        <v>0</v>
      </c>
      <c r="V169" s="105">
        <v>43441</v>
      </c>
      <c r="W169" s="105">
        <v>43444</v>
      </c>
      <c r="X169" s="105">
        <v>43505</v>
      </c>
      <c r="Y169" s="86">
        <v>60</v>
      </c>
      <c r="Z169" s="86">
        <v>0</v>
      </c>
      <c r="AA169" s="68"/>
      <c r="AB169" s="62"/>
      <c r="AC169" s="62" t="s">
        <v>791</v>
      </c>
      <c r="AD169" s="62"/>
      <c r="AE169" s="62"/>
      <c r="AF169" s="69">
        <f t="shared" si="10"/>
        <v>0</v>
      </c>
      <c r="AG169" s="27"/>
      <c r="AH169" s="27" t="b">
        <f t="shared" si="11"/>
        <v>0</v>
      </c>
    </row>
    <row r="170" spans="1:34" ht="44.25" customHeight="1" x14ac:dyDescent="0.25">
      <c r="A170" s="86">
        <v>157</v>
      </c>
      <c r="B170" s="86">
        <v>2018</v>
      </c>
      <c r="C170" s="87" t="s">
        <v>410</v>
      </c>
      <c r="D170" s="74">
        <v>6</v>
      </c>
      <c r="E170" s="87"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COMPRAVENTA DE BIENES MUEBLES</v>
      </c>
      <c r="F170" s="112" t="s">
        <v>108</v>
      </c>
      <c r="G170" s="63" t="s">
        <v>122</v>
      </c>
      <c r="H170" s="64" t="s">
        <v>573</v>
      </c>
      <c r="I170" s="83" t="s">
        <v>163</v>
      </c>
      <c r="J170" s="84">
        <v>45</v>
      </c>
      <c r="K170" s="65"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79" t="s">
        <v>642</v>
      </c>
      <c r="M170" s="113">
        <v>901240144</v>
      </c>
      <c r="N170" s="97" t="s">
        <v>777</v>
      </c>
      <c r="O170" s="110">
        <v>40279119</v>
      </c>
      <c r="P170" s="66"/>
      <c r="Q170" s="67"/>
      <c r="R170" s="110"/>
      <c r="S170" s="100">
        <v>0</v>
      </c>
      <c r="T170" s="100">
        <f t="shared" si="9"/>
        <v>40279119</v>
      </c>
      <c r="U170" s="100">
        <v>0</v>
      </c>
      <c r="V170" s="105">
        <v>43460</v>
      </c>
      <c r="W170" s="105"/>
      <c r="X170" s="105"/>
      <c r="Y170" s="86">
        <v>60</v>
      </c>
      <c r="Z170" s="86">
        <v>0</v>
      </c>
      <c r="AA170" s="68"/>
      <c r="AB170" s="62"/>
      <c r="AC170" s="62" t="s">
        <v>791</v>
      </c>
      <c r="AD170" s="62"/>
      <c r="AE170" s="62"/>
      <c r="AF170" s="69">
        <f t="shared" si="10"/>
        <v>0</v>
      </c>
      <c r="AG170" s="27"/>
      <c r="AH170" s="27" t="b">
        <f t="shared" si="11"/>
        <v>0</v>
      </c>
    </row>
    <row r="171" spans="1:34" ht="44.25" customHeight="1" x14ac:dyDescent="0.25">
      <c r="A171" s="86">
        <v>158</v>
      </c>
      <c r="B171" s="86">
        <v>2018</v>
      </c>
      <c r="C171" s="87" t="s">
        <v>411</v>
      </c>
      <c r="D171" s="74">
        <v>5</v>
      </c>
      <c r="E171" s="87"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112" t="s">
        <v>104</v>
      </c>
      <c r="G171" s="63" t="s">
        <v>121</v>
      </c>
      <c r="H171" s="64" t="s">
        <v>574</v>
      </c>
      <c r="I171" s="83" t="s">
        <v>162</v>
      </c>
      <c r="J171" s="84"/>
      <c r="K171" s="65"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79">
        <v>0</v>
      </c>
      <c r="M171" s="76">
        <v>19322393</v>
      </c>
      <c r="N171" s="97" t="s">
        <v>630</v>
      </c>
      <c r="O171" s="110"/>
      <c r="P171" s="66"/>
      <c r="Q171" s="67"/>
      <c r="R171" s="110"/>
      <c r="S171" s="100">
        <v>6000000</v>
      </c>
      <c r="T171" s="100">
        <f t="shared" si="9"/>
        <v>6000000</v>
      </c>
      <c r="U171" s="100">
        <v>0</v>
      </c>
      <c r="V171" s="105">
        <v>43453</v>
      </c>
      <c r="W171" s="105">
        <v>43460</v>
      </c>
      <c r="X171" s="105">
        <v>43521</v>
      </c>
      <c r="Y171" s="86">
        <v>60</v>
      </c>
      <c r="Z171" s="86">
        <v>0</v>
      </c>
      <c r="AA171" s="68"/>
      <c r="AB171" s="62" t="s">
        <v>791</v>
      </c>
      <c r="AC171" s="62"/>
      <c r="AD171" s="62"/>
      <c r="AE171" s="62"/>
      <c r="AF171" s="69">
        <f t="shared" si="10"/>
        <v>0</v>
      </c>
      <c r="AG171" s="27"/>
      <c r="AH171" s="27" t="b">
        <f t="shared" si="11"/>
        <v>1</v>
      </c>
    </row>
    <row r="172" spans="1:34" ht="44.25" customHeight="1" x14ac:dyDescent="0.25">
      <c r="A172" s="86">
        <v>159</v>
      </c>
      <c r="B172" s="86">
        <v>2018</v>
      </c>
      <c r="C172" s="87" t="s">
        <v>412</v>
      </c>
      <c r="D172" s="74">
        <v>4</v>
      </c>
      <c r="E172" s="87"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v>
      </c>
      <c r="F172" s="112" t="s">
        <v>107</v>
      </c>
      <c r="G172" s="63" t="s">
        <v>116</v>
      </c>
      <c r="H172" s="64" t="s">
        <v>575</v>
      </c>
      <c r="I172" s="83" t="s">
        <v>163</v>
      </c>
      <c r="J172" s="84">
        <v>45</v>
      </c>
      <c r="K172" s="65"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79" t="s">
        <v>648</v>
      </c>
      <c r="M172" s="113">
        <v>900175862</v>
      </c>
      <c r="N172" s="97" t="s">
        <v>755</v>
      </c>
      <c r="O172" s="110">
        <v>321111671</v>
      </c>
      <c r="P172" s="66"/>
      <c r="Q172" s="67"/>
      <c r="R172" s="110"/>
      <c r="S172" s="100">
        <v>0</v>
      </c>
      <c r="T172" s="100">
        <f t="shared" si="9"/>
        <v>321111671</v>
      </c>
      <c r="U172" s="100">
        <v>0</v>
      </c>
      <c r="V172" s="105">
        <v>43447</v>
      </c>
      <c r="W172" s="105"/>
      <c r="X172" s="105"/>
      <c r="Y172" s="86">
        <v>210</v>
      </c>
      <c r="Z172" s="86">
        <v>0</v>
      </c>
      <c r="AA172" s="68"/>
      <c r="AB172" s="62"/>
      <c r="AC172" s="62" t="s">
        <v>791</v>
      </c>
      <c r="AD172" s="62"/>
      <c r="AE172" s="62"/>
      <c r="AF172" s="69">
        <f t="shared" si="10"/>
        <v>0</v>
      </c>
      <c r="AG172" s="27"/>
      <c r="AH172" s="27" t="b">
        <f t="shared" si="11"/>
        <v>0</v>
      </c>
    </row>
    <row r="173" spans="1:34" ht="44.25" customHeight="1" x14ac:dyDescent="0.25">
      <c r="A173" s="86">
        <v>160</v>
      </c>
      <c r="B173" s="86">
        <v>2018</v>
      </c>
      <c r="C173" s="87" t="s">
        <v>413</v>
      </c>
      <c r="D173" s="74">
        <v>5</v>
      </c>
      <c r="E173" s="87"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112" t="s">
        <v>107</v>
      </c>
      <c r="G173" s="63" t="s">
        <v>116</v>
      </c>
      <c r="H173" s="64" t="s">
        <v>576</v>
      </c>
      <c r="I173" s="83" t="s">
        <v>163</v>
      </c>
      <c r="J173" s="84">
        <v>45</v>
      </c>
      <c r="K173" s="65"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79" t="s">
        <v>642</v>
      </c>
      <c r="M173" s="113">
        <v>1013611947</v>
      </c>
      <c r="N173" s="97" t="s">
        <v>631</v>
      </c>
      <c r="O173" s="110">
        <v>7200000</v>
      </c>
      <c r="P173" s="66"/>
      <c r="Q173" s="67"/>
      <c r="R173" s="110"/>
      <c r="S173" s="100">
        <v>0</v>
      </c>
      <c r="T173" s="100">
        <f t="shared" si="9"/>
        <v>7200000</v>
      </c>
      <c r="U173" s="100">
        <v>0</v>
      </c>
      <c r="V173" s="105">
        <v>43452</v>
      </c>
      <c r="W173" s="105">
        <v>43453</v>
      </c>
      <c r="X173" s="105">
        <v>43500</v>
      </c>
      <c r="Y173" s="86">
        <v>48</v>
      </c>
      <c r="Z173" s="86">
        <v>0</v>
      </c>
      <c r="AA173" s="68"/>
      <c r="AB173" s="62"/>
      <c r="AC173" s="62" t="s">
        <v>791</v>
      </c>
      <c r="AD173" s="62"/>
      <c r="AE173" s="62"/>
      <c r="AF173" s="69">
        <f t="shared" si="10"/>
        <v>0</v>
      </c>
      <c r="AG173" s="27"/>
      <c r="AH173" s="27" t="b">
        <f t="shared" si="11"/>
        <v>0</v>
      </c>
    </row>
    <row r="174" spans="1:34" ht="44.25" customHeight="1" x14ac:dyDescent="0.25">
      <c r="A174" s="86">
        <v>161</v>
      </c>
      <c r="B174" s="86">
        <v>2018</v>
      </c>
      <c r="C174" s="87" t="s">
        <v>414</v>
      </c>
      <c r="D174" s="74">
        <v>11</v>
      </c>
      <c r="E174" s="87"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SUMINISTRO</v>
      </c>
      <c r="F174" s="112" t="s">
        <v>108</v>
      </c>
      <c r="G174" s="63" t="s">
        <v>125</v>
      </c>
      <c r="H174" s="64" t="s">
        <v>577</v>
      </c>
      <c r="I174" s="83" t="s">
        <v>163</v>
      </c>
      <c r="J174" s="84">
        <v>45</v>
      </c>
      <c r="K174" s="65"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79" t="s">
        <v>642</v>
      </c>
      <c r="M174" s="113">
        <v>900395516</v>
      </c>
      <c r="N174" s="97" t="s">
        <v>778</v>
      </c>
      <c r="O174" s="110">
        <v>130000000</v>
      </c>
      <c r="P174" s="66"/>
      <c r="Q174" s="67"/>
      <c r="R174" s="110"/>
      <c r="S174" s="100">
        <v>0</v>
      </c>
      <c r="T174" s="100">
        <f t="shared" ref="T174:T202" si="12">+O174+Q174+S174</f>
        <v>130000000</v>
      </c>
      <c r="U174" s="100">
        <v>0</v>
      </c>
      <c r="V174" s="105">
        <v>43454</v>
      </c>
      <c r="W174" s="105"/>
      <c r="X174" s="105"/>
      <c r="Y174" s="86">
        <v>150</v>
      </c>
      <c r="Z174" s="86">
        <v>0</v>
      </c>
      <c r="AA174" s="68"/>
      <c r="AB174" s="62"/>
      <c r="AC174" s="62" t="s">
        <v>791</v>
      </c>
      <c r="AD174" s="62"/>
      <c r="AE174" s="62"/>
      <c r="AF174" s="69">
        <f t="shared" si="10"/>
        <v>0</v>
      </c>
      <c r="AG174" s="27"/>
      <c r="AH174" s="27" t="b">
        <f t="shared" si="11"/>
        <v>0</v>
      </c>
    </row>
    <row r="175" spans="1:34" ht="44.25" customHeight="1" x14ac:dyDescent="0.25">
      <c r="A175" s="86">
        <v>162</v>
      </c>
      <c r="B175" s="86">
        <v>2018</v>
      </c>
      <c r="C175" s="87" t="s">
        <v>415</v>
      </c>
      <c r="D175" s="74">
        <v>5</v>
      </c>
      <c r="E175" s="87"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112" t="s">
        <v>107</v>
      </c>
      <c r="G175" s="63" t="s">
        <v>116</v>
      </c>
      <c r="H175" s="64" t="s">
        <v>578</v>
      </c>
      <c r="I175" s="83" t="s">
        <v>163</v>
      </c>
      <c r="J175" s="84">
        <v>45</v>
      </c>
      <c r="K175" s="65"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79" t="s">
        <v>642</v>
      </c>
      <c r="M175" s="113">
        <v>93410540</v>
      </c>
      <c r="N175" s="97" t="s">
        <v>779</v>
      </c>
      <c r="O175" s="110">
        <v>8026671</v>
      </c>
      <c r="P175" s="66"/>
      <c r="Q175" s="67"/>
      <c r="R175" s="110"/>
      <c r="S175" s="100">
        <v>0</v>
      </c>
      <c r="T175" s="100">
        <f t="shared" si="12"/>
        <v>8026671</v>
      </c>
      <c r="U175" s="100">
        <v>0</v>
      </c>
      <c r="V175" s="105">
        <v>43453</v>
      </c>
      <c r="W175" s="105">
        <v>43454</v>
      </c>
      <c r="X175" s="105">
        <v>43497</v>
      </c>
      <c r="Y175" s="86">
        <v>43</v>
      </c>
      <c r="Z175" s="86">
        <v>0</v>
      </c>
      <c r="AA175" s="68"/>
      <c r="AB175" s="62"/>
      <c r="AC175" s="62" t="s">
        <v>791</v>
      </c>
      <c r="AD175" s="62"/>
      <c r="AE175" s="62"/>
      <c r="AF175" s="69">
        <f t="shared" si="10"/>
        <v>0</v>
      </c>
      <c r="AG175" s="27"/>
      <c r="AH175" s="27" t="b">
        <f t="shared" si="11"/>
        <v>0</v>
      </c>
    </row>
    <row r="176" spans="1:34" ht="44.25" customHeight="1" x14ac:dyDescent="0.25">
      <c r="A176" s="86">
        <v>163</v>
      </c>
      <c r="B176" s="86">
        <v>2018</v>
      </c>
      <c r="C176" s="87" t="s">
        <v>416</v>
      </c>
      <c r="D176" s="74">
        <v>7</v>
      </c>
      <c r="E176" s="87"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COMPRAVENTA DE BIENES INMUEBLES</v>
      </c>
      <c r="F176" s="112" t="s">
        <v>105</v>
      </c>
      <c r="G176" s="63" t="s">
        <v>121</v>
      </c>
      <c r="H176" s="64" t="s">
        <v>579</v>
      </c>
      <c r="I176" s="83" t="s">
        <v>163</v>
      </c>
      <c r="J176" s="84">
        <v>2</v>
      </c>
      <c r="K176" s="65"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Desarrollo integral desde la gestación hasta la adolescencia</v>
      </c>
      <c r="L176" s="79" t="s">
        <v>649</v>
      </c>
      <c r="M176" s="113">
        <v>20546554</v>
      </c>
      <c r="N176" s="97" t="s">
        <v>780</v>
      </c>
      <c r="O176" s="110">
        <v>186130466</v>
      </c>
      <c r="P176" s="66"/>
      <c r="Q176" s="67"/>
      <c r="R176" s="110"/>
      <c r="S176" s="100">
        <v>0</v>
      </c>
      <c r="T176" s="100">
        <f t="shared" si="12"/>
        <v>186130466</v>
      </c>
      <c r="U176" s="100">
        <v>0</v>
      </c>
      <c r="V176" s="105">
        <v>43461</v>
      </c>
      <c r="W176" s="105">
        <v>43462</v>
      </c>
      <c r="X176" s="105">
        <v>43551</v>
      </c>
      <c r="Y176" s="86">
        <v>90</v>
      </c>
      <c r="Z176" s="86">
        <v>0</v>
      </c>
      <c r="AA176" s="68"/>
      <c r="AB176" s="62"/>
      <c r="AC176" s="62" t="s">
        <v>791</v>
      </c>
      <c r="AD176" s="62"/>
      <c r="AE176" s="62"/>
      <c r="AF176" s="69">
        <f t="shared" si="10"/>
        <v>0</v>
      </c>
      <c r="AG176" s="27"/>
      <c r="AH176" s="27" t="b">
        <f t="shared" si="11"/>
        <v>0</v>
      </c>
    </row>
    <row r="177" spans="1:34" ht="44.25" customHeight="1" x14ac:dyDescent="0.25">
      <c r="A177" s="86">
        <v>164</v>
      </c>
      <c r="B177" s="86">
        <v>2018</v>
      </c>
      <c r="C177" s="87" t="s">
        <v>417</v>
      </c>
      <c r="D177" s="74">
        <v>5</v>
      </c>
      <c r="E177" s="87"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112" t="s">
        <v>107</v>
      </c>
      <c r="G177" s="63" t="s">
        <v>116</v>
      </c>
      <c r="H177" s="64" t="s">
        <v>580</v>
      </c>
      <c r="I177" s="83" t="s">
        <v>163</v>
      </c>
      <c r="J177" s="84">
        <v>45</v>
      </c>
      <c r="K177" s="65"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79" t="s">
        <v>642</v>
      </c>
      <c r="M177" s="113">
        <v>79472899</v>
      </c>
      <c r="N177" s="97" t="s">
        <v>632</v>
      </c>
      <c r="O177" s="110">
        <v>8160000</v>
      </c>
      <c r="P177" s="66"/>
      <c r="Q177" s="67"/>
      <c r="R177" s="110"/>
      <c r="S177" s="100">
        <v>0</v>
      </c>
      <c r="T177" s="100">
        <f t="shared" si="12"/>
        <v>8160000</v>
      </c>
      <c r="U177" s="100">
        <v>0</v>
      </c>
      <c r="V177" s="105">
        <v>43454</v>
      </c>
      <c r="W177" s="105">
        <v>43455</v>
      </c>
      <c r="X177" s="105">
        <v>43502</v>
      </c>
      <c r="Y177" s="86">
        <v>48</v>
      </c>
      <c r="Z177" s="86">
        <v>0</v>
      </c>
      <c r="AA177" s="68"/>
      <c r="AB177" s="62"/>
      <c r="AC177" s="62" t="s">
        <v>791</v>
      </c>
      <c r="AD177" s="62"/>
      <c r="AE177" s="62"/>
      <c r="AF177" s="69">
        <f t="shared" si="10"/>
        <v>0</v>
      </c>
      <c r="AG177" s="27"/>
      <c r="AH177" s="27" t="b">
        <f t="shared" si="11"/>
        <v>0</v>
      </c>
    </row>
    <row r="178" spans="1:34" ht="44.25" customHeight="1" x14ac:dyDescent="0.25">
      <c r="A178" s="86">
        <v>165</v>
      </c>
      <c r="B178" s="86">
        <v>2018</v>
      </c>
      <c r="C178" s="87" t="s">
        <v>417</v>
      </c>
      <c r="D178" s="74">
        <v>5</v>
      </c>
      <c r="E178" s="87"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112" t="s">
        <v>107</v>
      </c>
      <c r="G178" s="63" t="s">
        <v>116</v>
      </c>
      <c r="H178" s="64" t="s">
        <v>580</v>
      </c>
      <c r="I178" s="83" t="s">
        <v>163</v>
      </c>
      <c r="J178" s="84">
        <v>45</v>
      </c>
      <c r="K178" s="65"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79" t="s">
        <v>642</v>
      </c>
      <c r="M178" s="113">
        <v>1026290744</v>
      </c>
      <c r="N178" s="97" t="s">
        <v>633</v>
      </c>
      <c r="O178" s="110">
        <v>8160000</v>
      </c>
      <c r="P178" s="66"/>
      <c r="Q178" s="67"/>
      <c r="R178" s="110"/>
      <c r="S178" s="100">
        <v>0</v>
      </c>
      <c r="T178" s="100">
        <f t="shared" si="12"/>
        <v>8160000</v>
      </c>
      <c r="U178" s="100">
        <v>0</v>
      </c>
      <c r="V178" s="105">
        <v>43454</v>
      </c>
      <c r="W178" s="105">
        <v>43455</v>
      </c>
      <c r="X178" s="105">
        <v>43502</v>
      </c>
      <c r="Y178" s="86">
        <v>48</v>
      </c>
      <c r="Z178" s="86">
        <v>0</v>
      </c>
      <c r="AA178" s="68"/>
      <c r="AB178" s="62"/>
      <c r="AC178" s="62" t="s">
        <v>791</v>
      </c>
      <c r="AD178" s="62"/>
      <c r="AE178" s="62"/>
      <c r="AF178" s="69">
        <f t="shared" si="10"/>
        <v>0</v>
      </c>
      <c r="AG178" s="27"/>
      <c r="AH178" s="27" t="b">
        <f t="shared" si="11"/>
        <v>0</v>
      </c>
    </row>
    <row r="179" spans="1:34" ht="44.25" customHeight="1" x14ac:dyDescent="0.25">
      <c r="A179" s="86">
        <v>166</v>
      </c>
      <c r="B179" s="86">
        <v>2018</v>
      </c>
      <c r="C179" s="87" t="s">
        <v>418</v>
      </c>
      <c r="D179" s="74">
        <v>16</v>
      </c>
      <c r="E179" s="87"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INTERADMINISTRATIVOS</v>
      </c>
      <c r="F179" s="112" t="s">
        <v>107</v>
      </c>
      <c r="G179" s="63" t="s">
        <v>116</v>
      </c>
      <c r="H179" s="64" t="s">
        <v>581</v>
      </c>
      <c r="I179" s="83" t="s">
        <v>163</v>
      </c>
      <c r="J179" s="84">
        <v>38</v>
      </c>
      <c r="K179" s="65" t="e">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#REF!</v>
      </c>
      <c r="L179" s="79" t="s">
        <v>654</v>
      </c>
      <c r="M179" s="113">
        <v>830128286</v>
      </c>
      <c r="N179" s="97" t="s">
        <v>781</v>
      </c>
      <c r="O179" s="110">
        <v>473720656</v>
      </c>
      <c r="P179" s="66"/>
      <c r="Q179" s="67"/>
      <c r="R179" s="110"/>
      <c r="S179" s="100">
        <v>0</v>
      </c>
      <c r="T179" s="100">
        <f t="shared" si="12"/>
        <v>473720656</v>
      </c>
      <c r="U179" s="100">
        <v>0</v>
      </c>
      <c r="V179" s="105">
        <v>43450</v>
      </c>
      <c r="W179" s="105"/>
      <c r="X179" s="105"/>
      <c r="Y179" s="86">
        <v>270</v>
      </c>
      <c r="Z179" s="86">
        <v>0</v>
      </c>
      <c r="AA179" s="68"/>
      <c r="AB179" s="62"/>
      <c r="AC179" s="62" t="s">
        <v>791</v>
      </c>
      <c r="AD179" s="62"/>
      <c r="AE179" s="62"/>
      <c r="AF179" s="69">
        <f t="shared" si="10"/>
        <v>0</v>
      </c>
      <c r="AG179" s="27"/>
      <c r="AH179" s="27" t="b">
        <f t="shared" si="11"/>
        <v>0</v>
      </c>
    </row>
    <row r="180" spans="1:34" ht="44.25" customHeight="1" x14ac:dyDescent="0.25">
      <c r="A180" s="86">
        <v>167</v>
      </c>
      <c r="B180" s="86">
        <v>2018</v>
      </c>
      <c r="C180" s="87" t="s">
        <v>419</v>
      </c>
      <c r="D180" s="74">
        <v>1</v>
      </c>
      <c r="E180" s="87"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OBRA PÚBLICA</v>
      </c>
      <c r="F180" s="112" t="s">
        <v>108</v>
      </c>
      <c r="G180" s="63" t="s">
        <v>125</v>
      </c>
      <c r="H180" s="64" t="s">
        <v>582</v>
      </c>
      <c r="I180" s="83" t="s">
        <v>163</v>
      </c>
      <c r="J180" s="84">
        <v>17</v>
      </c>
      <c r="K180" s="65"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Espacio público, derecho de todos</v>
      </c>
      <c r="L180" s="79" t="s">
        <v>645</v>
      </c>
      <c r="M180" s="113">
        <v>900782420</v>
      </c>
      <c r="N180" s="97" t="s">
        <v>782</v>
      </c>
      <c r="O180" s="110">
        <v>211000000</v>
      </c>
      <c r="P180" s="66"/>
      <c r="Q180" s="67"/>
      <c r="R180" s="110"/>
      <c r="S180" s="100">
        <v>0</v>
      </c>
      <c r="T180" s="100">
        <f t="shared" si="12"/>
        <v>211000000</v>
      </c>
      <c r="U180" s="100">
        <v>0</v>
      </c>
      <c r="V180" s="105">
        <v>43461</v>
      </c>
      <c r="W180" s="105"/>
      <c r="X180" s="105"/>
      <c r="Y180" s="86">
        <v>120</v>
      </c>
      <c r="Z180" s="86">
        <v>0</v>
      </c>
      <c r="AA180" s="68"/>
      <c r="AB180" s="62"/>
      <c r="AC180" s="62" t="s">
        <v>791</v>
      </c>
      <c r="AD180" s="62"/>
      <c r="AE180" s="62"/>
      <c r="AF180" s="69">
        <f t="shared" si="10"/>
        <v>0</v>
      </c>
      <c r="AG180" s="27"/>
      <c r="AH180" s="27" t="b">
        <f t="shared" si="11"/>
        <v>0</v>
      </c>
    </row>
    <row r="181" spans="1:34" ht="44.25" customHeight="1" x14ac:dyDescent="0.25">
      <c r="A181" s="86">
        <v>168</v>
      </c>
      <c r="B181" s="86">
        <v>2018</v>
      </c>
      <c r="C181" s="87" t="s">
        <v>420</v>
      </c>
      <c r="D181" s="74">
        <v>3</v>
      </c>
      <c r="E181" s="87"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INTERVENTORÍA</v>
      </c>
      <c r="F181" s="112" t="s">
        <v>104</v>
      </c>
      <c r="G181" s="63" t="s">
        <v>121</v>
      </c>
      <c r="H181" s="64" t="s">
        <v>583</v>
      </c>
      <c r="I181" s="83" t="s">
        <v>163</v>
      </c>
      <c r="J181" s="84">
        <v>17</v>
      </c>
      <c r="K181" s="65"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Espacio público, derecho de todos</v>
      </c>
      <c r="L181" s="79" t="s">
        <v>644</v>
      </c>
      <c r="M181" s="113">
        <v>9002455781</v>
      </c>
      <c r="N181" s="97" t="s">
        <v>783</v>
      </c>
      <c r="O181" s="110">
        <v>10710000</v>
      </c>
      <c r="P181" s="66"/>
      <c r="Q181" s="67"/>
      <c r="R181" s="110"/>
      <c r="S181" s="100">
        <v>0</v>
      </c>
      <c r="T181" s="100">
        <f t="shared" si="12"/>
        <v>10710000</v>
      </c>
      <c r="U181" s="100">
        <v>0</v>
      </c>
      <c r="V181" s="105">
        <v>43461</v>
      </c>
      <c r="W181" s="105"/>
      <c r="X181" s="105"/>
      <c r="Y181" s="86">
        <v>120</v>
      </c>
      <c r="Z181" s="86">
        <v>0</v>
      </c>
      <c r="AA181" s="68"/>
      <c r="AB181" s="62"/>
      <c r="AC181" s="62" t="s">
        <v>791</v>
      </c>
      <c r="AD181" s="62"/>
      <c r="AE181" s="62"/>
      <c r="AF181" s="69">
        <f t="shared" si="10"/>
        <v>0</v>
      </c>
      <c r="AG181" s="27"/>
      <c r="AH181" s="27" t="b">
        <f t="shared" si="11"/>
        <v>0</v>
      </c>
    </row>
    <row r="182" spans="1:34" ht="44.25" customHeight="1" x14ac:dyDescent="0.25">
      <c r="A182" s="86">
        <v>169</v>
      </c>
      <c r="B182" s="86">
        <v>2018</v>
      </c>
      <c r="C182" s="87" t="s">
        <v>421</v>
      </c>
      <c r="D182" s="74">
        <v>7</v>
      </c>
      <c r="E182" s="87"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COMPRAVENTA DE BIENES INMUEBLES</v>
      </c>
      <c r="F182" s="112" t="s">
        <v>108</v>
      </c>
      <c r="G182" s="63" t="s">
        <v>122</v>
      </c>
      <c r="H182" s="64" t="s">
        <v>584</v>
      </c>
      <c r="I182" s="83" t="s">
        <v>163</v>
      </c>
      <c r="J182" s="84">
        <v>7</v>
      </c>
      <c r="K182" s="65" t="s">
        <v>587</v>
      </c>
      <c r="L182" s="79" t="s">
        <v>653</v>
      </c>
      <c r="M182" s="113">
        <v>860003735</v>
      </c>
      <c r="N182" s="97" t="s">
        <v>634</v>
      </c>
      <c r="O182" s="110">
        <v>65800731</v>
      </c>
      <c r="P182" s="66"/>
      <c r="Q182" s="67"/>
      <c r="R182" s="110"/>
      <c r="S182" s="100">
        <v>0</v>
      </c>
      <c r="T182" s="100">
        <f t="shared" si="12"/>
        <v>65800731</v>
      </c>
      <c r="U182" s="100">
        <v>0</v>
      </c>
      <c r="V182" s="105">
        <v>43461</v>
      </c>
      <c r="W182" s="105"/>
      <c r="X182" s="105"/>
      <c r="Y182" s="86">
        <v>60</v>
      </c>
      <c r="Z182" s="86">
        <v>0</v>
      </c>
      <c r="AA182" s="68"/>
      <c r="AB182" s="62"/>
      <c r="AC182" s="62" t="s">
        <v>791</v>
      </c>
      <c r="AD182" s="62"/>
      <c r="AE182" s="62"/>
      <c r="AF182" s="69">
        <f t="shared" si="10"/>
        <v>0</v>
      </c>
      <c r="AG182" s="27"/>
      <c r="AH182" s="27" t="b">
        <f t="shared" si="11"/>
        <v>0</v>
      </c>
    </row>
    <row r="183" spans="1:34" ht="44.25" customHeight="1" x14ac:dyDescent="0.25">
      <c r="A183" s="86">
        <v>170</v>
      </c>
      <c r="B183" s="86">
        <v>2018</v>
      </c>
      <c r="C183" s="87" t="s">
        <v>422</v>
      </c>
      <c r="D183" s="74">
        <v>4</v>
      </c>
      <c r="E183" s="87"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v>
      </c>
      <c r="F183" s="112" t="s">
        <v>108</v>
      </c>
      <c r="G183" s="63" t="s">
        <v>125</v>
      </c>
      <c r="H183" s="64" t="s">
        <v>585</v>
      </c>
      <c r="I183" s="83" t="s">
        <v>163</v>
      </c>
      <c r="J183" s="84">
        <v>11</v>
      </c>
      <c r="K183" s="65"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Mejores oportunidades para el desarrollo a través de la cultura, la recreación y el deporte</v>
      </c>
      <c r="L183" s="79" t="s">
        <v>650</v>
      </c>
      <c r="M183" s="113">
        <v>8300439790</v>
      </c>
      <c r="N183" s="97" t="s">
        <v>766</v>
      </c>
      <c r="O183" s="110">
        <v>49180558</v>
      </c>
      <c r="P183" s="66"/>
      <c r="Q183" s="67"/>
      <c r="R183" s="110"/>
      <c r="S183" s="100">
        <v>0</v>
      </c>
      <c r="T183" s="100">
        <f t="shared" si="12"/>
        <v>49180558</v>
      </c>
      <c r="U183" s="100">
        <v>0</v>
      </c>
      <c r="V183" s="105">
        <v>43460</v>
      </c>
      <c r="W183" s="105"/>
      <c r="X183" s="105"/>
      <c r="Y183" s="86">
        <v>90</v>
      </c>
      <c r="Z183" s="86">
        <v>0</v>
      </c>
      <c r="AA183" s="68"/>
      <c r="AB183" s="62"/>
      <c r="AC183" s="62" t="s">
        <v>791</v>
      </c>
      <c r="AD183" s="62"/>
      <c r="AE183" s="62"/>
      <c r="AF183" s="69">
        <f t="shared" si="10"/>
        <v>0</v>
      </c>
      <c r="AG183" s="27"/>
      <c r="AH183" s="27" t="b">
        <f t="shared" si="11"/>
        <v>0</v>
      </c>
    </row>
    <row r="184" spans="1:34" ht="44.25" customHeight="1" x14ac:dyDescent="0.25">
      <c r="A184" s="86">
        <v>171</v>
      </c>
      <c r="B184" s="86">
        <v>2018</v>
      </c>
      <c r="C184" s="87" t="s">
        <v>423</v>
      </c>
      <c r="D184" s="74">
        <v>11</v>
      </c>
      <c r="E184" s="87"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SUMINISTRO</v>
      </c>
      <c r="F184" s="112" t="s">
        <v>104</v>
      </c>
      <c r="G184" s="63" t="s">
        <v>121</v>
      </c>
      <c r="H184" s="64" t="s">
        <v>586</v>
      </c>
      <c r="I184" s="83" t="s">
        <v>163</v>
      </c>
      <c r="J184" s="84">
        <v>3</v>
      </c>
      <c r="K184" s="65"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Igualdad y autonomía para una Bogotá incluyente</v>
      </c>
      <c r="L184" s="79" t="s">
        <v>646</v>
      </c>
      <c r="M184" s="113">
        <v>900336588</v>
      </c>
      <c r="N184" s="97" t="s">
        <v>784</v>
      </c>
      <c r="O184" s="110">
        <v>11000000</v>
      </c>
      <c r="P184" s="66"/>
      <c r="Q184" s="67"/>
      <c r="R184" s="110"/>
      <c r="S184" s="100">
        <v>0</v>
      </c>
      <c r="T184" s="100">
        <f t="shared" si="12"/>
        <v>11000000</v>
      </c>
      <c r="U184" s="100">
        <v>0</v>
      </c>
      <c r="V184" s="105">
        <v>43462</v>
      </c>
      <c r="W184" s="105"/>
      <c r="X184" s="105"/>
      <c r="Y184" s="86">
        <v>45</v>
      </c>
      <c r="Z184" s="86">
        <v>0</v>
      </c>
      <c r="AA184" s="68"/>
      <c r="AB184" s="62"/>
      <c r="AC184" s="62" t="s">
        <v>791</v>
      </c>
      <c r="AD184" s="62"/>
      <c r="AE184" s="62"/>
      <c r="AF184" s="69">
        <f t="shared" si="10"/>
        <v>0</v>
      </c>
      <c r="AG184" s="27"/>
      <c r="AH184" s="27" t="b">
        <f t="shared" si="11"/>
        <v>0</v>
      </c>
    </row>
    <row r="185" spans="1:34" ht="44.25" customHeight="1" x14ac:dyDescent="0.25">
      <c r="A185" s="86">
        <v>26319</v>
      </c>
      <c r="B185" s="86">
        <v>2018</v>
      </c>
      <c r="C185" s="87" t="s">
        <v>358</v>
      </c>
      <c r="D185" s="74">
        <v>11</v>
      </c>
      <c r="E185" s="87"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SUMINISTRO</v>
      </c>
      <c r="F185" s="63" t="s">
        <v>104</v>
      </c>
      <c r="G185" s="63" t="s">
        <v>121</v>
      </c>
      <c r="H185" s="64" t="s">
        <v>522</v>
      </c>
      <c r="I185" s="83" t="s">
        <v>162</v>
      </c>
      <c r="J185" s="84"/>
      <c r="K185" s="65"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No ha seleccionado un número de programa</v>
      </c>
      <c r="L185" s="79">
        <v>0</v>
      </c>
      <c r="M185" s="76">
        <v>900156826</v>
      </c>
      <c r="N185" s="97" t="s">
        <v>598</v>
      </c>
      <c r="O185" s="110"/>
      <c r="P185" s="66"/>
      <c r="Q185" s="67"/>
      <c r="R185" s="110"/>
      <c r="S185" s="100">
        <v>41835024</v>
      </c>
      <c r="T185" s="100">
        <f t="shared" si="12"/>
        <v>41835024</v>
      </c>
      <c r="U185" s="100">
        <v>14893130</v>
      </c>
      <c r="V185" s="105">
        <v>43167</v>
      </c>
      <c r="W185" s="105">
        <v>43168</v>
      </c>
      <c r="X185" s="105">
        <v>43465</v>
      </c>
      <c r="Y185" s="86">
        <v>60</v>
      </c>
      <c r="Z185" s="86"/>
      <c r="AA185" s="68"/>
      <c r="AB185" s="62" t="s">
        <v>791</v>
      </c>
      <c r="AC185" s="62"/>
      <c r="AD185" s="62"/>
      <c r="AE185" s="62"/>
      <c r="AF185" s="69">
        <f t="shared" si="10"/>
        <v>0.35599668832507425</v>
      </c>
      <c r="AG185" s="27"/>
      <c r="AH185" s="27" t="b">
        <f t="shared" si="11"/>
        <v>1</v>
      </c>
    </row>
    <row r="186" spans="1:34" ht="44.25" customHeight="1" x14ac:dyDescent="0.25">
      <c r="A186" s="86">
        <v>27000</v>
      </c>
      <c r="B186" s="86">
        <v>2018</v>
      </c>
      <c r="C186" s="87" t="s">
        <v>360</v>
      </c>
      <c r="D186" s="74">
        <v>11</v>
      </c>
      <c r="E186" s="87"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SUMINISTRO</v>
      </c>
      <c r="F186" s="63" t="s">
        <v>104</v>
      </c>
      <c r="G186" s="63" t="s">
        <v>121</v>
      </c>
      <c r="H186" s="64" t="s">
        <v>524</v>
      </c>
      <c r="I186" s="83" t="s">
        <v>162</v>
      </c>
      <c r="J186" s="84"/>
      <c r="K186" s="65"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No ha seleccionado un número de programa</v>
      </c>
      <c r="L186" s="79">
        <v>0</v>
      </c>
      <c r="M186" s="76">
        <v>9010305577</v>
      </c>
      <c r="N186" s="97" t="s">
        <v>600</v>
      </c>
      <c r="O186" s="110"/>
      <c r="P186" s="66"/>
      <c r="Q186" s="67"/>
      <c r="R186" s="110"/>
      <c r="S186" s="100">
        <v>99178869</v>
      </c>
      <c r="T186" s="100">
        <f t="shared" si="12"/>
        <v>99178869</v>
      </c>
      <c r="U186" s="100">
        <v>48579447</v>
      </c>
      <c r="V186" s="105">
        <v>43186</v>
      </c>
      <c r="W186" s="105">
        <v>43186</v>
      </c>
      <c r="X186" s="105">
        <v>43565</v>
      </c>
      <c r="Y186" s="86">
        <v>570</v>
      </c>
      <c r="Z186" s="86"/>
      <c r="AA186" s="68"/>
      <c r="AB186" s="62" t="s">
        <v>791</v>
      </c>
      <c r="AC186" s="62"/>
      <c r="AD186" s="62"/>
      <c r="AE186" s="62"/>
      <c r="AF186" s="69">
        <f t="shared" si="10"/>
        <v>0.48981650516704317</v>
      </c>
      <c r="AG186" s="27"/>
      <c r="AH186" s="27" t="b">
        <f t="shared" si="11"/>
        <v>1</v>
      </c>
    </row>
    <row r="187" spans="1:34" ht="44.25" customHeight="1" x14ac:dyDescent="0.25">
      <c r="A187" s="86">
        <v>27479</v>
      </c>
      <c r="B187" s="86">
        <v>2018</v>
      </c>
      <c r="C187" s="87" t="s">
        <v>359</v>
      </c>
      <c r="D187" s="74">
        <v>11</v>
      </c>
      <c r="E187" s="87"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SUMINISTRO</v>
      </c>
      <c r="F187" s="63" t="s">
        <v>104</v>
      </c>
      <c r="G187" s="63" t="s">
        <v>121</v>
      </c>
      <c r="H187" s="64" t="s">
        <v>523</v>
      </c>
      <c r="I187" s="83" t="s">
        <v>162</v>
      </c>
      <c r="J187" s="84"/>
      <c r="K187" s="65"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No ha seleccionado un número de programa</v>
      </c>
      <c r="L187" s="79">
        <v>0</v>
      </c>
      <c r="M187" s="76">
        <v>9010361407</v>
      </c>
      <c r="N187" s="97" t="s">
        <v>599</v>
      </c>
      <c r="O187" s="110"/>
      <c r="P187" s="66"/>
      <c r="Q187" s="67"/>
      <c r="R187" s="110"/>
      <c r="S187" s="100">
        <v>2043807</v>
      </c>
      <c r="T187" s="100">
        <f t="shared" si="12"/>
        <v>2043807</v>
      </c>
      <c r="U187" s="100">
        <v>0</v>
      </c>
      <c r="V187" s="105">
        <v>43201</v>
      </c>
      <c r="W187" s="105">
        <v>43201</v>
      </c>
      <c r="X187" s="105">
        <v>43769</v>
      </c>
      <c r="Y187" s="86">
        <v>60</v>
      </c>
      <c r="Z187" s="86"/>
      <c r="AA187" s="68"/>
      <c r="AB187" s="62" t="s">
        <v>791</v>
      </c>
      <c r="AC187" s="62"/>
      <c r="AD187" s="62"/>
      <c r="AE187" s="62"/>
      <c r="AF187" s="69">
        <f t="shared" si="10"/>
        <v>0</v>
      </c>
      <c r="AG187" s="27"/>
      <c r="AH187" s="27" t="b">
        <f t="shared" si="11"/>
        <v>1</v>
      </c>
    </row>
    <row r="188" spans="1:34" ht="44.25" customHeight="1" x14ac:dyDescent="0.25">
      <c r="A188" s="86">
        <v>28538</v>
      </c>
      <c r="B188" s="86">
        <v>2018</v>
      </c>
      <c r="C188" s="87" t="s">
        <v>362</v>
      </c>
      <c r="D188" s="74">
        <v>11</v>
      </c>
      <c r="E188" s="87"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SUMINISTRO</v>
      </c>
      <c r="F188" s="63" t="s">
        <v>104</v>
      </c>
      <c r="G188" s="63" t="s">
        <v>121</v>
      </c>
      <c r="H188" s="64" t="s">
        <v>526</v>
      </c>
      <c r="I188" s="83" t="s">
        <v>162</v>
      </c>
      <c r="J188" s="84"/>
      <c r="K188" s="65"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No ha seleccionado un número de programa</v>
      </c>
      <c r="L188" s="79">
        <v>0</v>
      </c>
      <c r="M188" s="76">
        <v>8300013381</v>
      </c>
      <c r="N188" s="97" t="s">
        <v>601</v>
      </c>
      <c r="O188" s="110"/>
      <c r="P188" s="66"/>
      <c r="Q188" s="67"/>
      <c r="R188" s="110"/>
      <c r="S188" s="100">
        <v>46615870</v>
      </c>
      <c r="T188" s="100">
        <f t="shared" si="12"/>
        <v>46615870</v>
      </c>
      <c r="U188" s="100">
        <v>11273168</v>
      </c>
      <c r="V188" s="105">
        <v>43238</v>
      </c>
      <c r="W188" s="105">
        <v>43238</v>
      </c>
      <c r="X188" s="105">
        <v>43602</v>
      </c>
      <c r="Y188" s="86">
        <v>360</v>
      </c>
      <c r="Z188" s="86"/>
      <c r="AA188" s="68"/>
      <c r="AB188" s="62" t="s">
        <v>791</v>
      </c>
      <c r="AC188" s="62"/>
      <c r="AD188" s="62"/>
      <c r="AE188" s="62"/>
      <c r="AF188" s="69">
        <f t="shared" si="10"/>
        <v>0.24183111888719441</v>
      </c>
      <c r="AG188" s="27"/>
      <c r="AH188" s="27" t="b">
        <f t="shared" si="11"/>
        <v>1</v>
      </c>
    </row>
    <row r="189" spans="1:34" ht="44.25" customHeight="1" x14ac:dyDescent="0.25">
      <c r="A189" s="86">
        <v>32438</v>
      </c>
      <c r="B189" s="86">
        <v>2018</v>
      </c>
      <c r="C189" s="87"/>
      <c r="D189" s="86">
        <v>11</v>
      </c>
      <c r="E189" s="87"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SUMINISTRO</v>
      </c>
      <c r="F189" s="63" t="s">
        <v>104</v>
      </c>
      <c r="G189" s="63" t="s">
        <v>121</v>
      </c>
      <c r="H189" s="64" t="s">
        <v>637</v>
      </c>
      <c r="I189" s="83" t="s">
        <v>163</v>
      </c>
      <c r="J189" s="84">
        <v>19</v>
      </c>
      <c r="K189" s="65"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Seguridad y convivencia para todos</v>
      </c>
      <c r="L189" s="79" t="s">
        <v>643</v>
      </c>
      <c r="M189" s="113">
        <v>890301886</v>
      </c>
      <c r="N189" s="97" t="s">
        <v>785</v>
      </c>
      <c r="O189" s="110">
        <v>439718000</v>
      </c>
      <c r="P189" s="66"/>
      <c r="Q189" s="67"/>
      <c r="R189" s="100">
        <v>0</v>
      </c>
      <c r="S189" s="100"/>
      <c r="T189" s="100">
        <f t="shared" si="12"/>
        <v>439718000</v>
      </c>
      <c r="U189" s="100">
        <v>0</v>
      </c>
      <c r="V189" s="105">
        <v>43399</v>
      </c>
      <c r="W189" s="105">
        <v>43399</v>
      </c>
      <c r="X189" s="105">
        <v>43524</v>
      </c>
      <c r="Y189" s="114">
        <v>120</v>
      </c>
      <c r="Z189" s="86">
        <v>0</v>
      </c>
      <c r="AA189" s="68"/>
      <c r="AB189" s="62"/>
      <c r="AC189" s="62" t="s">
        <v>791</v>
      </c>
      <c r="AD189" s="62"/>
      <c r="AE189" s="62"/>
      <c r="AF189" s="69">
        <f t="shared" si="10"/>
        <v>0</v>
      </c>
      <c r="AG189" s="27"/>
      <c r="AH189" s="27" t="b">
        <f t="shared" si="11"/>
        <v>0</v>
      </c>
    </row>
    <row r="190" spans="1:34" ht="44.25" customHeight="1" x14ac:dyDescent="0.25">
      <c r="A190" s="86">
        <v>32446</v>
      </c>
      <c r="B190" s="86">
        <v>2018</v>
      </c>
      <c r="C190" s="87"/>
      <c r="D190" s="86">
        <v>11</v>
      </c>
      <c r="E190" s="87"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SUMINISTRO</v>
      </c>
      <c r="F190" s="63" t="s">
        <v>104</v>
      </c>
      <c r="G190" s="63" t="s">
        <v>121</v>
      </c>
      <c r="H190" s="64" t="s">
        <v>638</v>
      </c>
      <c r="I190" s="83" t="s">
        <v>163</v>
      </c>
      <c r="J190" s="84">
        <v>19</v>
      </c>
      <c r="K190" s="65"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Seguridad y convivencia para todos</v>
      </c>
      <c r="L190" s="79" t="s">
        <v>643</v>
      </c>
      <c r="M190" s="113">
        <v>809169776</v>
      </c>
      <c r="N190" s="97" t="s">
        <v>786</v>
      </c>
      <c r="O190" s="110">
        <v>86534688</v>
      </c>
      <c r="P190" s="66"/>
      <c r="Q190" s="67"/>
      <c r="R190" s="100">
        <v>0</v>
      </c>
      <c r="S190" s="100">
        <v>0</v>
      </c>
      <c r="T190" s="100">
        <f t="shared" si="12"/>
        <v>86534688</v>
      </c>
      <c r="U190" s="100">
        <v>0</v>
      </c>
      <c r="V190" s="105">
        <v>43399</v>
      </c>
      <c r="W190" s="105">
        <v>43399</v>
      </c>
      <c r="X190" s="105">
        <v>43524</v>
      </c>
      <c r="Y190" s="114">
        <v>120</v>
      </c>
      <c r="Z190" s="86">
        <v>0</v>
      </c>
      <c r="AA190" s="68"/>
      <c r="AB190" s="62"/>
      <c r="AC190" s="62" t="s">
        <v>791</v>
      </c>
      <c r="AD190" s="62"/>
      <c r="AE190" s="62"/>
      <c r="AF190" s="69">
        <f t="shared" si="10"/>
        <v>0</v>
      </c>
      <c r="AG190" s="27"/>
      <c r="AH190" s="27" t="b">
        <f t="shared" si="11"/>
        <v>0</v>
      </c>
    </row>
    <row r="191" spans="1:34" ht="44.25" customHeight="1" x14ac:dyDescent="0.25">
      <c r="A191" s="86">
        <v>32450</v>
      </c>
      <c r="B191" s="86">
        <v>2018</v>
      </c>
      <c r="C191" s="87"/>
      <c r="D191" s="86">
        <v>11</v>
      </c>
      <c r="E191" s="87"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SUMINISTRO</v>
      </c>
      <c r="F191" s="63" t="s">
        <v>104</v>
      </c>
      <c r="G191" s="63" t="s">
        <v>121</v>
      </c>
      <c r="H191" s="64" t="s">
        <v>639</v>
      </c>
      <c r="I191" s="83" t="s">
        <v>163</v>
      </c>
      <c r="J191" s="84">
        <v>19</v>
      </c>
      <c r="K191" s="65"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Seguridad y convivencia para todos</v>
      </c>
      <c r="L191" s="79" t="s">
        <v>643</v>
      </c>
      <c r="M191" s="113">
        <v>860025792</v>
      </c>
      <c r="N191" s="97" t="s">
        <v>787</v>
      </c>
      <c r="O191" s="110">
        <v>235650200</v>
      </c>
      <c r="P191" s="66"/>
      <c r="Q191" s="67"/>
      <c r="R191" s="100">
        <v>0</v>
      </c>
      <c r="S191" s="100">
        <v>0</v>
      </c>
      <c r="T191" s="100">
        <f t="shared" si="12"/>
        <v>235650200</v>
      </c>
      <c r="U191" s="100">
        <v>0</v>
      </c>
      <c r="V191" s="105">
        <v>43399</v>
      </c>
      <c r="W191" s="105">
        <v>43399</v>
      </c>
      <c r="X191" s="105">
        <v>43553</v>
      </c>
      <c r="Y191" s="62">
        <v>150</v>
      </c>
      <c r="Z191" s="86">
        <v>0</v>
      </c>
      <c r="AA191" s="68"/>
      <c r="AB191" s="62"/>
      <c r="AC191" s="62" t="s">
        <v>791</v>
      </c>
      <c r="AD191" s="62"/>
      <c r="AE191" s="62"/>
      <c r="AF191" s="69">
        <f t="shared" si="10"/>
        <v>0</v>
      </c>
      <c r="AG191" s="27"/>
      <c r="AH191" s="27" t="b">
        <f t="shared" si="11"/>
        <v>0</v>
      </c>
    </row>
    <row r="192" spans="1:34" ht="44.25" customHeight="1" x14ac:dyDescent="0.25">
      <c r="A192" s="86">
        <v>32457</v>
      </c>
      <c r="B192" s="86">
        <v>2018</v>
      </c>
      <c r="C192" s="87"/>
      <c r="D192" s="86">
        <v>11</v>
      </c>
      <c r="E192" s="87"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SUMINISTRO</v>
      </c>
      <c r="F192" s="63" t="s">
        <v>104</v>
      </c>
      <c r="G192" s="63" t="s">
        <v>121</v>
      </c>
      <c r="H192" s="64" t="s">
        <v>640</v>
      </c>
      <c r="I192" s="83" t="s">
        <v>163</v>
      </c>
      <c r="J192" s="84">
        <v>19</v>
      </c>
      <c r="K192" s="65"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Seguridad y convivencia para todos</v>
      </c>
      <c r="L192" s="79" t="s">
        <v>643</v>
      </c>
      <c r="M192" s="76">
        <v>860025792</v>
      </c>
      <c r="N192" s="97" t="s">
        <v>787</v>
      </c>
      <c r="O192" s="110">
        <v>228430800</v>
      </c>
      <c r="P192" s="66"/>
      <c r="Q192" s="67"/>
      <c r="R192" s="100">
        <v>0</v>
      </c>
      <c r="S192" s="100">
        <v>0</v>
      </c>
      <c r="T192" s="100">
        <f t="shared" si="12"/>
        <v>228430800</v>
      </c>
      <c r="U192" s="100">
        <v>0</v>
      </c>
      <c r="V192" s="105">
        <v>43399</v>
      </c>
      <c r="W192" s="105">
        <v>43399</v>
      </c>
      <c r="X192" s="105">
        <v>43553</v>
      </c>
      <c r="Y192" s="114">
        <v>150</v>
      </c>
      <c r="Z192" s="86">
        <v>0</v>
      </c>
      <c r="AA192" s="68"/>
      <c r="AB192" s="62"/>
      <c r="AC192" s="62" t="s">
        <v>791</v>
      </c>
      <c r="AD192" s="62"/>
      <c r="AE192" s="62"/>
      <c r="AF192" s="69">
        <f t="shared" si="10"/>
        <v>0</v>
      </c>
      <c r="AG192" s="27"/>
      <c r="AH192" s="27" t="b">
        <f t="shared" si="11"/>
        <v>0</v>
      </c>
    </row>
    <row r="193" spans="1:34" ht="44.25" customHeight="1" x14ac:dyDescent="0.25">
      <c r="A193" s="86" t="s">
        <v>636</v>
      </c>
      <c r="B193" s="86">
        <v>2018</v>
      </c>
      <c r="C193" s="87"/>
      <c r="D193" s="86">
        <v>20</v>
      </c>
      <c r="E193" s="87"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OTROS GASTOS</v>
      </c>
      <c r="F193" s="63"/>
      <c r="G193" s="63"/>
      <c r="H193" s="64" t="s">
        <v>641</v>
      </c>
      <c r="I193" s="83" t="s">
        <v>163</v>
      </c>
      <c r="J193" s="84">
        <v>45</v>
      </c>
      <c r="K193" s="65"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79">
        <v>1326</v>
      </c>
      <c r="M193" s="62"/>
      <c r="N193" s="97" t="s">
        <v>790</v>
      </c>
      <c r="O193" s="110">
        <v>573260271</v>
      </c>
      <c r="P193" s="66"/>
      <c r="Q193" s="67"/>
      <c r="R193" s="100"/>
      <c r="S193" s="100"/>
      <c r="T193" s="100">
        <f t="shared" si="12"/>
        <v>573260271</v>
      </c>
      <c r="U193" s="100">
        <v>525401814</v>
      </c>
      <c r="V193" s="105"/>
      <c r="W193" s="105"/>
      <c r="X193" s="105"/>
      <c r="Y193" s="86"/>
      <c r="Z193" s="86"/>
      <c r="AA193" s="68"/>
      <c r="AB193" s="62"/>
      <c r="AC193" s="62"/>
      <c r="AD193" s="62" t="s">
        <v>791</v>
      </c>
      <c r="AE193" s="62"/>
      <c r="AF193" s="69">
        <f t="shared" si="10"/>
        <v>0.91651530827957894</v>
      </c>
      <c r="AG193" s="27"/>
      <c r="AH193" s="27" t="b">
        <f t="shared" si="11"/>
        <v>0</v>
      </c>
    </row>
    <row r="194" spans="1:34" ht="44.25" customHeight="1" x14ac:dyDescent="0.25">
      <c r="A194" s="86" t="s">
        <v>792</v>
      </c>
      <c r="B194" s="86">
        <v>2018</v>
      </c>
      <c r="C194" s="87"/>
      <c r="D194" s="86">
        <v>20</v>
      </c>
      <c r="E194" s="87"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OTROS GASTOS</v>
      </c>
      <c r="F194" s="63"/>
      <c r="G194" s="63"/>
      <c r="H194" s="64" t="s">
        <v>793</v>
      </c>
      <c r="I194" s="83" t="s">
        <v>163</v>
      </c>
      <c r="J194" s="84">
        <v>18</v>
      </c>
      <c r="K194" s="65"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Mejor movilidad para todos</v>
      </c>
      <c r="L194" s="79" t="s">
        <v>644</v>
      </c>
      <c r="M194" s="62"/>
      <c r="N194" s="97" t="s">
        <v>794</v>
      </c>
      <c r="O194" s="110">
        <v>207464264</v>
      </c>
      <c r="P194" s="66"/>
      <c r="Q194" s="67"/>
      <c r="R194" s="100"/>
      <c r="S194" s="100"/>
      <c r="T194" s="100">
        <f t="shared" si="12"/>
        <v>207464264</v>
      </c>
      <c r="U194" s="100">
        <v>207464264</v>
      </c>
      <c r="V194" s="105"/>
      <c r="W194" s="105"/>
      <c r="X194" s="105"/>
      <c r="Y194" s="86"/>
      <c r="Z194" s="86"/>
      <c r="AA194" s="68"/>
      <c r="AB194" s="62"/>
      <c r="AC194" s="62"/>
      <c r="AD194" s="62" t="s">
        <v>791</v>
      </c>
      <c r="AE194" s="62"/>
      <c r="AF194" s="69">
        <f>SUM(U194/T194)</f>
        <v>1</v>
      </c>
      <c r="AG194" s="27"/>
      <c r="AH194" s="27" t="b">
        <f>IF(I194="Funcionamiento",J194=0,J194="")</f>
        <v>0</v>
      </c>
    </row>
    <row r="195" spans="1:34" ht="44.25" customHeight="1" x14ac:dyDescent="0.25">
      <c r="A195" s="86">
        <v>2</v>
      </c>
      <c r="B195" s="86">
        <v>2017</v>
      </c>
      <c r="C195" s="87" t="s">
        <v>797</v>
      </c>
      <c r="D195" s="86">
        <v>16</v>
      </c>
      <c r="E195" s="87"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INTERADMINISTRATIVOS</v>
      </c>
      <c r="F195" s="63" t="s">
        <v>107</v>
      </c>
      <c r="G195" s="63" t="s">
        <v>111</v>
      </c>
      <c r="H195" s="64" t="s">
        <v>804</v>
      </c>
      <c r="I195" s="83" t="s">
        <v>162</v>
      </c>
      <c r="J195" s="84"/>
      <c r="K195" s="65"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No ha seleccionado un número de programa</v>
      </c>
      <c r="L195" s="79"/>
      <c r="M195" s="62" t="s">
        <v>813</v>
      </c>
      <c r="N195" s="97" t="s">
        <v>814</v>
      </c>
      <c r="O195" s="73"/>
      <c r="P195" s="66"/>
      <c r="Q195" s="67"/>
      <c r="R195" s="100">
        <v>1</v>
      </c>
      <c r="S195" s="100">
        <v>1713979</v>
      </c>
      <c r="T195" s="100">
        <f t="shared" si="12"/>
        <v>1713979</v>
      </c>
      <c r="U195" s="100">
        <v>1713979</v>
      </c>
      <c r="V195" s="105">
        <v>43132</v>
      </c>
      <c r="W195" s="105">
        <v>43133</v>
      </c>
      <c r="X195" s="105"/>
      <c r="Y195" s="86">
        <v>300</v>
      </c>
      <c r="Z195" s="86">
        <v>30</v>
      </c>
      <c r="AA195" s="68"/>
      <c r="AB195" s="62"/>
      <c r="AC195" s="62"/>
      <c r="AD195" s="62" t="s">
        <v>791</v>
      </c>
      <c r="AE195" s="62"/>
      <c r="AF195" s="69">
        <f>SUM(U195/T195)</f>
        <v>1</v>
      </c>
      <c r="AG195" s="27"/>
      <c r="AH195" s="27" t="b">
        <f>IF(I195="Funcionamiento",J195=0,J195="")</f>
        <v>1</v>
      </c>
    </row>
    <row r="196" spans="1:34" ht="44.25" customHeight="1" x14ac:dyDescent="0.25">
      <c r="A196" s="86">
        <v>72</v>
      </c>
      <c r="B196" s="86">
        <v>2017</v>
      </c>
      <c r="C196" s="87" t="s">
        <v>798</v>
      </c>
      <c r="D196" s="86">
        <v>19</v>
      </c>
      <c r="E196" s="87"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OTROS</v>
      </c>
      <c r="F196" s="63" t="s">
        <v>104</v>
      </c>
      <c r="G196" s="63" t="s">
        <v>121</v>
      </c>
      <c r="H196" s="64" t="s">
        <v>805</v>
      </c>
      <c r="I196" s="83" t="s">
        <v>162</v>
      </c>
      <c r="J196" s="84"/>
      <c r="K196" s="65"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No ha seleccionado un número de programa</v>
      </c>
      <c r="L196" s="79"/>
      <c r="M196" s="62">
        <v>900381561</v>
      </c>
      <c r="N196" s="97" t="s">
        <v>815</v>
      </c>
      <c r="O196" s="73"/>
      <c r="P196" s="66"/>
      <c r="Q196" s="67"/>
      <c r="R196" s="100">
        <v>2</v>
      </c>
      <c r="S196" s="100">
        <v>25121131</v>
      </c>
      <c r="T196" s="100">
        <f t="shared" si="12"/>
        <v>25121131</v>
      </c>
      <c r="U196" s="100">
        <v>25121131</v>
      </c>
      <c r="V196" s="105">
        <v>43104</v>
      </c>
      <c r="W196" s="105">
        <v>43105</v>
      </c>
      <c r="X196" s="105"/>
      <c r="Y196" s="115">
        <v>310</v>
      </c>
      <c r="Z196" s="86">
        <v>40</v>
      </c>
      <c r="AA196" s="68"/>
      <c r="AB196" s="62"/>
      <c r="AC196" s="62"/>
      <c r="AD196" s="62" t="s">
        <v>791</v>
      </c>
      <c r="AE196" s="62"/>
      <c r="AF196" s="69">
        <f>SUM(U196/T196)</f>
        <v>1</v>
      </c>
      <c r="AG196" s="27"/>
      <c r="AH196" s="27" t="b">
        <f>IF(I196="Funcionamiento",J196=0,J196="")</f>
        <v>1</v>
      </c>
    </row>
    <row r="197" spans="1:34" ht="44.25" customHeight="1" x14ac:dyDescent="0.25">
      <c r="A197" s="86">
        <v>84</v>
      </c>
      <c r="B197" s="86">
        <v>2017</v>
      </c>
      <c r="C197" s="87" t="s">
        <v>799</v>
      </c>
      <c r="D197" s="86">
        <v>4</v>
      </c>
      <c r="E197" s="87"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v>
      </c>
      <c r="F197" s="63" t="s">
        <v>107</v>
      </c>
      <c r="G197" s="63" t="s">
        <v>116</v>
      </c>
      <c r="H197" s="64" t="s">
        <v>806</v>
      </c>
      <c r="I197" s="83" t="s">
        <v>162</v>
      </c>
      <c r="J197" s="84"/>
      <c r="K197" s="65"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No ha seleccionado un número de programa</v>
      </c>
      <c r="L197" s="79"/>
      <c r="M197" s="62">
        <v>860002184</v>
      </c>
      <c r="N197" s="97" t="s">
        <v>604</v>
      </c>
      <c r="O197" s="73"/>
      <c r="P197" s="66"/>
      <c r="Q197" s="67"/>
      <c r="R197" s="100">
        <v>1</v>
      </c>
      <c r="S197" s="100">
        <v>13626434</v>
      </c>
      <c r="T197" s="100">
        <f t="shared" si="12"/>
        <v>13626434</v>
      </c>
      <c r="U197" s="100">
        <v>13533231</v>
      </c>
      <c r="V197" s="105">
        <v>43224</v>
      </c>
      <c r="W197" s="105">
        <v>43225</v>
      </c>
      <c r="X197" s="105"/>
      <c r="Y197" s="115">
        <v>450</v>
      </c>
      <c r="Z197" s="86">
        <v>90</v>
      </c>
      <c r="AA197" s="68"/>
      <c r="AB197" s="62"/>
      <c r="AC197" s="62"/>
      <c r="AD197" s="62" t="s">
        <v>791</v>
      </c>
      <c r="AE197" s="62"/>
      <c r="AF197" s="69">
        <f>SUM(U197/T197)</f>
        <v>0.99316013272437964</v>
      </c>
      <c r="AG197" s="27"/>
      <c r="AH197" s="27" t="b">
        <f>IF(I197="Funcionamiento",J197=0,J197="")</f>
        <v>1</v>
      </c>
    </row>
    <row r="198" spans="1:34" ht="44.25" customHeight="1" x14ac:dyDescent="0.25">
      <c r="A198" s="86">
        <v>87</v>
      </c>
      <c r="B198" s="86">
        <v>2017</v>
      </c>
      <c r="C198" s="87" t="s">
        <v>800</v>
      </c>
      <c r="D198" s="86">
        <v>5</v>
      </c>
      <c r="E198" s="87"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63" t="s">
        <v>107</v>
      </c>
      <c r="G198" s="63" t="s">
        <v>807</v>
      </c>
      <c r="H198" s="64" t="s">
        <v>808</v>
      </c>
      <c r="I198" s="83" t="s">
        <v>162</v>
      </c>
      <c r="J198" s="84"/>
      <c r="K198" s="65"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No ha seleccionado un número de programa</v>
      </c>
      <c r="L198" s="79"/>
      <c r="M198" s="62">
        <v>830031976</v>
      </c>
      <c r="N198" s="97" t="s">
        <v>816</v>
      </c>
      <c r="O198" s="73"/>
      <c r="P198" s="66"/>
      <c r="Q198" s="67"/>
      <c r="R198" s="100">
        <v>2</v>
      </c>
      <c r="S198" s="100">
        <v>1606500</v>
      </c>
      <c r="T198" s="100">
        <f t="shared" si="12"/>
        <v>1606500</v>
      </c>
      <c r="U198" s="100">
        <v>1606500</v>
      </c>
      <c r="V198" s="105">
        <v>43236</v>
      </c>
      <c r="W198" s="105">
        <v>43237</v>
      </c>
      <c r="X198" s="105"/>
      <c r="Y198" s="115">
        <v>300</v>
      </c>
      <c r="Z198" s="86">
        <v>60</v>
      </c>
      <c r="AA198" s="68"/>
      <c r="AB198" s="62"/>
      <c r="AC198" s="62"/>
      <c r="AD198" s="62" t="s">
        <v>791</v>
      </c>
      <c r="AE198" s="62"/>
      <c r="AF198" s="69">
        <f>SUM(U198/T198)</f>
        <v>1</v>
      </c>
      <c r="AG198" s="27"/>
      <c r="AH198" s="27" t="b">
        <f>IF(I198="Funcionamiento",J198=0,J198="")</f>
        <v>1</v>
      </c>
    </row>
    <row r="199" spans="1:34" ht="44.25" customHeight="1" x14ac:dyDescent="0.25">
      <c r="A199" s="86">
        <v>94</v>
      </c>
      <c r="B199" s="86">
        <v>2017</v>
      </c>
      <c r="C199" s="87" t="s">
        <v>801</v>
      </c>
      <c r="D199" s="86">
        <v>5</v>
      </c>
      <c r="E199" s="87"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63" t="s">
        <v>108</v>
      </c>
      <c r="G199" s="63" t="s">
        <v>809</v>
      </c>
      <c r="H199" s="64" t="s">
        <v>810</v>
      </c>
      <c r="I199" s="83" t="s">
        <v>162</v>
      </c>
      <c r="J199" s="84"/>
      <c r="K199" s="65"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No ha seleccionado un número de programa</v>
      </c>
      <c r="L199" s="79"/>
      <c r="M199" s="62">
        <v>860005289</v>
      </c>
      <c r="N199" s="97" t="s">
        <v>817</v>
      </c>
      <c r="O199" s="73"/>
      <c r="P199" s="66"/>
      <c r="Q199" s="67"/>
      <c r="R199" s="100">
        <v>1</v>
      </c>
      <c r="S199" s="100">
        <v>6511000</v>
      </c>
      <c r="T199" s="100">
        <f t="shared" si="12"/>
        <v>6511000</v>
      </c>
      <c r="U199" s="100">
        <v>6325442</v>
      </c>
      <c r="V199" s="105">
        <v>43312</v>
      </c>
      <c r="W199" s="105">
        <v>43313</v>
      </c>
      <c r="X199" s="105"/>
      <c r="Y199" s="86">
        <v>395</v>
      </c>
      <c r="Z199" s="86"/>
      <c r="AA199" s="68"/>
      <c r="AB199" s="62"/>
      <c r="AC199" s="62"/>
      <c r="AD199" s="62" t="s">
        <v>791</v>
      </c>
      <c r="AE199" s="62"/>
      <c r="AF199" s="69">
        <f t="shared" si="10"/>
        <v>0.97150084472431275</v>
      </c>
      <c r="AG199" s="27"/>
      <c r="AH199" s="27" t="b">
        <f t="shared" si="11"/>
        <v>1</v>
      </c>
    </row>
    <row r="200" spans="1:34" ht="44.25" customHeight="1" x14ac:dyDescent="0.25">
      <c r="A200" s="86">
        <v>128</v>
      </c>
      <c r="B200" s="86">
        <v>2017</v>
      </c>
      <c r="C200" s="87" t="s">
        <v>802</v>
      </c>
      <c r="D200" s="86">
        <v>5</v>
      </c>
      <c r="E200" s="87"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63" t="s">
        <v>108</v>
      </c>
      <c r="G200" s="63" t="s">
        <v>125</v>
      </c>
      <c r="H200" s="64" t="s">
        <v>811</v>
      </c>
      <c r="I200" s="83" t="s">
        <v>162</v>
      </c>
      <c r="J200" s="84"/>
      <c r="K200" s="65"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79"/>
      <c r="M200" s="62">
        <v>800250589</v>
      </c>
      <c r="N200" s="97" t="s">
        <v>818</v>
      </c>
      <c r="O200" s="73"/>
      <c r="P200" s="66"/>
      <c r="Q200" s="67"/>
      <c r="R200" s="100">
        <v>1</v>
      </c>
      <c r="S200" s="100">
        <v>16130500</v>
      </c>
      <c r="T200" s="100">
        <f t="shared" si="12"/>
        <v>16130500</v>
      </c>
      <c r="U200" s="100">
        <v>14464861</v>
      </c>
      <c r="V200" s="105">
        <v>43311</v>
      </c>
      <c r="W200" s="105">
        <v>43343</v>
      </c>
      <c r="X200" s="105"/>
      <c r="Y200" s="86">
        <v>365</v>
      </c>
      <c r="Z200" s="86">
        <v>60</v>
      </c>
      <c r="AA200" s="68"/>
      <c r="AB200" s="62"/>
      <c r="AC200" s="62" t="s">
        <v>791</v>
      </c>
      <c r="AD200" s="62"/>
      <c r="AE200" s="62"/>
      <c r="AF200" s="69">
        <f t="shared" si="10"/>
        <v>0.8967397786801401</v>
      </c>
      <c r="AG200" s="27"/>
      <c r="AH200" s="27" t="b">
        <f t="shared" si="11"/>
        <v>1</v>
      </c>
    </row>
    <row r="201" spans="1:34" ht="44.25" customHeight="1" x14ac:dyDescent="0.25">
      <c r="A201" s="86">
        <v>13989</v>
      </c>
      <c r="B201" s="86">
        <v>2017</v>
      </c>
      <c r="C201" s="87" t="s">
        <v>803</v>
      </c>
      <c r="D201" s="86">
        <v>5</v>
      </c>
      <c r="E201" s="87"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63" t="s">
        <v>108</v>
      </c>
      <c r="G201" s="63" t="s">
        <v>124</v>
      </c>
      <c r="H201" s="64" t="s">
        <v>812</v>
      </c>
      <c r="I201" s="83" t="s">
        <v>162</v>
      </c>
      <c r="J201" s="84"/>
      <c r="K201" s="65"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No ha seleccionado un número de programa</v>
      </c>
      <c r="L201" s="79"/>
      <c r="M201" s="62">
        <v>860067479</v>
      </c>
      <c r="N201" s="97" t="s">
        <v>819</v>
      </c>
      <c r="O201" s="73"/>
      <c r="P201" s="66"/>
      <c r="Q201" s="67"/>
      <c r="R201" s="100">
        <v>2</v>
      </c>
      <c r="S201" s="100">
        <v>3766393</v>
      </c>
      <c r="T201" s="100">
        <f t="shared" si="12"/>
        <v>3766393</v>
      </c>
      <c r="U201" s="100">
        <v>3766393</v>
      </c>
      <c r="V201" s="105">
        <v>43180</v>
      </c>
      <c r="W201" s="105">
        <v>43181</v>
      </c>
      <c r="X201" s="105"/>
      <c r="Y201" s="86">
        <v>360</v>
      </c>
      <c r="Z201" s="86"/>
      <c r="AA201" s="68"/>
      <c r="AB201" s="62"/>
      <c r="AC201" s="62"/>
      <c r="AD201" s="62" t="s">
        <v>791</v>
      </c>
      <c r="AE201" s="62"/>
      <c r="AF201" s="69">
        <f t="shared" si="10"/>
        <v>1</v>
      </c>
      <c r="AG201" s="27"/>
      <c r="AH201" s="27" t="b">
        <f t="shared" si="11"/>
        <v>1</v>
      </c>
    </row>
    <row r="202" spans="1:34" ht="44.25" customHeight="1" x14ac:dyDescent="0.25">
      <c r="A202" s="86" t="s">
        <v>227</v>
      </c>
      <c r="B202" s="86">
        <v>2018</v>
      </c>
      <c r="C202" s="87"/>
      <c r="D202" s="86">
        <v>20</v>
      </c>
      <c r="E202" s="87"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OTROS GASTOS</v>
      </c>
      <c r="F202" s="63"/>
      <c r="G202" s="63"/>
      <c r="H202" s="64" t="s">
        <v>849</v>
      </c>
      <c r="I202" s="83" t="s">
        <v>162</v>
      </c>
      <c r="J202" s="84"/>
      <c r="K202" s="65"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No ha seleccionado un número de programa</v>
      </c>
      <c r="L202" s="79"/>
      <c r="M202" s="62"/>
      <c r="N202" s="97" t="s">
        <v>821</v>
      </c>
      <c r="O202" s="73"/>
      <c r="P202" s="66"/>
      <c r="Q202" s="67"/>
      <c r="R202" s="100"/>
      <c r="S202" s="100">
        <v>153259728</v>
      </c>
      <c r="T202" s="100">
        <f t="shared" si="12"/>
        <v>153259728</v>
      </c>
      <c r="U202" s="100">
        <v>147291528</v>
      </c>
      <c r="V202" s="105"/>
      <c r="W202" s="105"/>
      <c r="X202" s="105"/>
      <c r="Y202" s="86"/>
      <c r="Z202" s="86"/>
      <c r="AA202" s="68"/>
      <c r="AB202" s="62"/>
      <c r="AC202" s="62" t="s">
        <v>791</v>
      </c>
      <c r="AD202" s="62"/>
      <c r="AE202" s="62"/>
      <c r="AF202" s="69">
        <f t="shared" ref="AF202:AF209" si="13">SUM(U202/T202)</f>
        <v>0.96105826313354803</v>
      </c>
      <c r="AG202" s="27"/>
      <c r="AH202" s="27" t="b">
        <f t="shared" ref="AH202" si="14">IF(I202="Funcionamiento",J202=0,J202="")</f>
        <v>1</v>
      </c>
    </row>
    <row r="203" spans="1:34" ht="44.25" customHeight="1" x14ac:dyDescent="0.25">
      <c r="A203" s="86">
        <v>49</v>
      </c>
      <c r="B203" s="86">
        <v>2017</v>
      </c>
      <c r="C203" s="87" t="s">
        <v>841</v>
      </c>
      <c r="D203" s="86">
        <v>4</v>
      </c>
      <c r="E203" s="87" t="s">
        <v>138</v>
      </c>
      <c r="F203" s="63" t="s">
        <v>107</v>
      </c>
      <c r="G203" s="63" t="s">
        <v>116</v>
      </c>
      <c r="H203" s="64" t="s">
        <v>825</v>
      </c>
      <c r="I203" s="83" t="s">
        <v>163</v>
      </c>
      <c r="J203" s="84">
        <v>45</v>
      </c>
      <c r="K203" s="65" t="s">
        <v>94</v>
      </c>
      <c r="L203" s="79" t="s">
        <v>642</v>
      </c>
      <c r="M203" s="62">
        <v>1010165338</v>
      </c>
      <c r="N203" s="97" t="s">
        <v>826</v>
      </c>
      <c r="O203" s="28"/>
      <c r="P203" s="66"/>
      <c r="Q203" s="67"/>
      <c r="R203" s="100">
        <v>1</v>
      </c>
      <c r="S203" s="73">
        <v>16240000</v>
      </c>
      <c r="T203" s="100">
        <v>16240000</v>
      </c>
      <c r="U203" s="100">
        <v>16240000</v>
      </c>
      <c r="V203" s="105">
        <v>43167</v>
      </c>
      <c r="W203" s="105">
        <v>43140</v>
      </c>
      <c r="X203" s="105">
        <v>43329</v>
      </c>
      <c r="Y203" s="86"/>
      <c r="Z203" s="86"/>
      <c r="AA203" s="68"/>
      <c r="AB203" s="62"/>
      <c r="AC203" s="62"/>
      <c r="AD203" s="62" t="s">
        <v>791</v>
      </c>
      <c r="AE203" s="62"/>
      <c r="AF203" s="69">
        <f t="shared" si="13"/>
        <v>1</v>
      </c>
      <c r="AG203" s="27"/>
      <c r="AH203" s="27"/>
    </row>
    <row r="204" spans="1:34" ht="44.25" customHeight="1" x14ac:dyDescent="0.25">
      <c r="A204" s="86">
        <v>117</v>
      </c>
      <c r="B204" s="86">
        <v>2017</v>
      </c>
      <c r="C204" s="87" t="s">
        <v>842</v>
      </c>
      <c r="D204" s="86">
        <v>3</v>
      </c>
      <c r="E204" s="87" t="s">
        <v>138</v>
      </c>
      <c r="F204" s="63" t="s">
        <v>840</v>
      </c>
      <c r="G204" s="63" t="s">
        <v>121</v>
      </c>
      <c r="H204" s="64" t="s">
        <v>827</v>
      </c>
      <c r="I204" s="83" t="s">
        <v>163</v>
      </c>
      <c r="J204" s="84">
        <v>19</v>
      </c>
      <c r="K204" s="65" t="s">
        <v>96</v>
      </c>
      <c r="L204" s="79" t="s">
        <v>643</v>
      </c>
      <c r="M204" s="62">
        <v>900072040</v>
      </c>
      <c r="N204" s="97" t="s">
        <v>828</v>
      </c>
      <c r="O204" s="28"/>
      <c r="P204" s="66"/>
      <c r="Q204" s="67"/>
      <c r="R204" s="100">
        <v>1</v>
      </c>
      <c r="S204" s="73">
        <v>2240000</v>
      </c>
      <c r="T204" s="100">
        <v>2240000</v>
      </c>
      <c r="U204" s="100">
        <v>2240000</v>
      </c>
      <c r="V204" s="105">
        <v>43213</v>
      </c>
      <c r="W204" s="105">
        <v>43214</v>
      </c>
      <c r="X204" s="105">
        <v>43243</v>
      </c>
      <c r="Y204" s="86"/>
      <c r="Z204" s="86"/>
      <c r="AA204" s="68"/>
      <c r="AB204" s="62"/>
      <c r="AC204" s="62"/>
      <c r="AD204" s="62"/>
      <c r="AE204" s="62" t="s">
        <v>791</v>
      </c>
      <c r="AF204" s="69">
        <f t="shared" si="13"/>
        <v>1</v>
      </c>
      <c r="AG204" s="27"/>
      <c r="AH204" s="27"/>
    </row>
    <row r="205" spans="1:34" ht="44.25" customHeight="1" x14ac:dyDescent="0.25">
      <c r="A205" s="86">
        <v>125</v>
      </c>
      <c r="B205" s="86">
        <v>2017</v>
      </c>
      <c r="C205" s="87" t="s">
        <v>843</v>
      </c>
      <c r="D205" s="86">
        <v>1</v>
      </c>
      <c r="E205" s="87" t="s">
        <v>138</v>
      </c>
      <c r="F205" s="63" t="s">
        <v>105</v>
      </c>
      <c r="G205" s="63" t="s">
        <v>121</v>
      </c>
      <c r="H205" s="64" t="s">
        <v>829</v>
      </c>
      <c r="I205" s="83" t="s">
        <v>163</v>
      </c>
      <c r="J205" s="84">
        <v>18</v>
      </c>
      <c r="K205" s="65" t="s">
        <v>89</v>
      </c>
      <c r="L205" s="79" t="s">
        <v>644</v>
      </c>
      <c r="M205" s="62">
        <v>901131226</v>
      </c>
      <c r="N205" s="97" t="s">
        <v>830</v>
      </c>
      <c r="O205" s="28"/>
      <c r="P205" s="66"/>
      <c r="Q205" s="67"/>
      <c r="R205" s="100">
        <v>1</v>
      </c>
      <c r="S205" s="73">
        <v>400000000</v>
      </c>
      <c r="T205" s="100">
        <v>400000000</v>
      </c>
      <c r="U205" s="100">
        <v>0</v>
      </c>
      <c r="V205" s="105">
        <v>43465</v>
      </c>
      <c r="W205" s="105">
        <v>43465</v>
      </c>
      <c r="X205" s="105"/>
      <c r="Y205" s="86"/>
      <c r="Z205" s="86"/>
      <c r="AA205" s="68"/>
      <c r="AB205" s="62"/>
      <c r="AC205" s="62" t="s">
        <v>791</v>
      </c>
      <c r="AD205" s="62"/>
      <c r="AE205" s="62"/>
      <c r="AF205" s="69">
        <f t="shared" si="13"/>
        <v>0</v>
      </c>
      <c r="AG205" s="27"/>
      <c r="AH205" s="27"/>
    </row>
    <row r="206" spans="1:34" ht="44.25" customHeight="1" x14ac:dyDescent="0.25">
      <c r="A206" s="86">
        <v>138</v>
      </c>
      <c r="B206" s="86">
        <v>2017</v>
      </c>
      <c r="C206" s="87" t="s">
        <v>844</v>
      </c>
      <c r="D206" s="86">
        <v>11</v>
      </c>
      <c r="E206" s="87" t="s">
        <v>138</v>
      </c>
      <c r="F206" s="63" t="s">
        <v>108</v>
      </c>
      <c r="G206" s="63" t="s">
        <v>125</v>
      </c>
      <c r="H206" s="64" t="s">
        <v>831</v>
      </c>
      <c r="I206" s="83" t="s">
        <v>163</v>
      </c>
      <c r="J206" s="84">
        <v>17</v>
      </c>
      <c r="K206" s="65" t="s">
        <v>90</v>
      </c>
      <c r="L206" s="79" t="s">
        <v>645</v>
      </c>
      <c r="M206" s="62">
        <v>19233842</v>
      </c>
      <c r="N206" s="97" t="s">
        <v>832</v>
      </c>
      <c r="O206" s="28"/>
      <c r="P206" s="66"/>
      <c r="Q206" s="67"/>
      <c r="R206" s="100">
        <v>1</v>
      </c>
      <c r="S206" s="73">
        <v>18625969</v>
      </c>
      <c r="T206" s="100">
        <v>18625969</v>
      </c>
      <c r="U206" s="100">
        <v>18625969</v>
      </c>
      <c r="V206" s="105">
        <v>43231</v>
      </c>
      <c r="W206" s="105">
        <v>43232</v>
      </c>
      <c r="X206" s="105">
        <v>43249</v>
      </c>
      <c r="Y206" s="86"/>
      <c r="Z206" s="86"/>
      <c r="AA206" s="68"/>
      <c r="AB206" s="62"/>
      <c r="AC206" s="62"/>
      <c r="AD206" s="62"/>
      <c r="AE206" s="62" t="s">
        <v>791</v>
      </c>
      <c r="AF206" s="69">
        <f t="shared" si="13"/>
        <v>1</v>
      </c>
      <c r="AG206" s="27"/>
      <c r="AH206" s="27"/>
    </row>
    <row r="207" spans="1:34" ht="44.25" customHeight="1" x14ac:dyDescent="0.25">
      <c r="A207" s="86">
        <v>141</v>
      </c>
      <c r="B207" s="86">
        <v>2017</v>
      </c>
      <c r="C207" s="87" t="s">
        <v>845</v>
      </c>
      <c r="D207" s="86">
        <v>2</v>
      </c>
      <c r="E207" s="87" t="s">
        <v>138</v>
      </c>
      <c r="F207" s="63" t="s">
        <v>104</v>
      </c>
      <c r="G207" s="63" t="s">
        <v>121</v>
      </c>
      <c r="H207" s="64" t="s">
        <v>833</v>
      </c>
      <c r="I207" s="83" t="s">
        <v>163</v>
      </c>
      <c r="J207" s="84">
        <v>17</v>
      </c>
      <c r="K207" s="65" t="s">
        <v>90</v>
      </c>
      <c r="L207" s="79" t="s">
        <v>645</v>
      </c>
      <c r="M207" s="62">
        <v>93200589</v>
      </c>
      <c r="N207" s="97" t="s">
        <v>834</v>
      </c>
      <c r="O207" s="28"/>
      <c r="P207" s="66"/>
      <c r="Q207" s="67"/>
      <c r="R207" s="100">
        <v>1</v>
      </c>
      <c r="S207" s="73">
        <v>2980000</v>
      </c>
      <c r="T207" s="100">
        <v>2980000</v>
      </c>
      <c r="U207" s="100">
        <v>2980000</v>
      </c>
      <c r="V207" s="105">
        <v>43231</v>
      </c>
      <c r="W207" s="105">
        <v>43232</v>
      </c>
      <c r="X207" s="105">
        <v>43234</v>
      </c>
      <c r="Y207" s="86"/>
      <c r="Z207" s="86"/>
      <c r="AA207" s="68"/>
      <c r="AB207" s="62"/>
      <c r="AC207" s="62"/>
      <c r="AD207" s="62" t="s">
        <v>791</v>
      </c>
      <c r="AE207" s="62"/>
      <c r="AF207" s="69">
        <f t="shared" si="13"/>
        <v>1</v>
      </c>
      <c r="AG207" s="27"/>
      <c r="AH207" s="27"/>
    </row>
    <row r="208" spans="1:34" ht="44.25" customHeight="1" x14ac:dyDescent="0.25">
      <c r="A208" s="86">
        <v>145</v>
      </c>
      <c r="B208" s="86">
        <v>2017</v>
      </c>
      <c r="C208" s="87" t="s">
        <v>846</v>
      </c>
      <c r="D208" s="86">
        <v>3</v>
      </c>
      <c r="E208" s="87" t="s">
        <v>138</v>
      </c>
      <c r="F208" s="63" t="s">
        <v>223</v>
      </c>
      <c r="G208" s="63" t="s">
        <v>121</v>
      </c>
      <c r="H208" s="64" t="s">
        <v>835</v>
      </c>
      <c r="I208" s="83" t="s">
        <v>163</v>
      </c>
      <c r="J208" s="84">
        <v>41</v>
      </c>
      <c r="K208" s="65" t="s">
        <v>75</v>
      </c>
      <c r="L208" s="79" t="s">
        <v>836</v>
      </c>
      <c r="M208" s="62">
        <v>900895294</v>
      </c>
      <c r="N208" s="97" t="s">
        <v>837</v>
      </c>
      <c r="O208" s="28"/>
      <c r="P208" s="66"/>
      <c r="Q208" s="67"/>
      <c r="R208" s="100">
        <v>1</v>
      </c>
      <c r="S208" s="73">
        <v>49998200</v>
      </c>
      <c r="T208" s="100">
        <v>49998200</v>
      </c>
      <c r="U208" s="100">
        <v>0</v>
      </c>
      <c r="V208" s="105">
        <v>43404</v>
      </c>
      <c r="W208" s="105">
        <v>43405</v>
      </c>
      <c r="X208" s="105"/>
      <c r="Y208" s="86"/>
      <c r="Z208" s="86"/>
      <c r="AA208" s="68"/>
      <c r="AB208" s="62"/>
      <c r="AC208" s="62" t="s">
        <v>791</v>
      </c>
      <c r="AD208" s="62"/>
      <c r="AE208" s="62"/>
      <c r="AF208" s="69">
        <f t="shared" si="13"/>
        <v>0</v>
      </c>
      <c r="AG208" s="27"/>
      <c r="AH208" s="27"/>
    </row>
    <row r="209" spans="1:34" ht="44.25" customHeight="1" x14ac:dyDescent="0.25">
      <c r="A209" s="86">
        <v>146</v>
      </c>
      <c r="B209" s="86">
        <v>2017</v>
      </c>
      <c r="C209" s="87" t="s">
        <v>847</v>
      </c>
      <c r="D209" s="86">
        <v>3</v>
      </c>
      <c r="E209" s="87" t="s">
        <v>138</v>
      </c>
      <c r="F209" s="63" t="s">
        <v>223</v>
      </c>
      <c r="G209" s="63" t="s">
        <v>121</v>
      </c>
      <c r="H209" s="64" t="s">
        <v>838</v>
      </c>
      <c r="I209" s="83" t="s">
        <v>163</v>
      </c>
      <c r="J209" s="84">
        <v>18</v>
      </c>
      <c r="K209" s="65" t="s">
        <v>89</v>
      </c>
      <c r="L209" s="79" t="s">
        <v>644</v>
      </c>
      <c r="M209" s="116">
        <v>901141885</v>
      </c>
      <c r="N209" s="97" t="s">
        <v>839</v>
      </c>
      <c r="O209" s="28"/>
      <c r="P209" s="66"/>
      <c r="Q209" s="67"/>
      <c r="R209" s="100">
        <v>2</v>
      </c>
      <c r="S209" s="73">
        <v>182334568</v>
      </c>
      <c r="T209" s="73">
        <v>182334568</v>
      </c>
      <c r="U209" s="100">
        <v>8476624289</v>
      </c>
      <c r="V209" s="105">
        <v>43413</v>
      </c>
      <c r="W209" s="105">
        <v>43414</v>
      </c>
      <c r="X209" s="105"/>
      <c r="Y209" s="86"/>
      <c r="Z209" s="86"/>
      <c r="AA209" s="68"/>
      <c r="AB209" s="62"/>
      <c r="AC209" s="62" t="s">
        <v>791</v>
      </c>
      <c r="AD209" s="62"/>
      <c r="AE209" s="62"/>
      <c r="AF209" s="69">
        <f t="shared" si="13"/>
        <v>46.489397934680163</v>
      </c>
      <c r="AG209" s="27"/>
      <c r="AH209" s="27"/>
    </row>
    <row r="210" spans="1:34" ht="44.25" customHeight="1" x14ac:dyDescent="0.25">
      <c r="A210" s="86" t="s">
        <v>820</v>
      </c>
      <c r="B210" s="86">
        <v>2018</v>
      </c>
      <c r="C210" s="87"/>
      <c r="D210" s="86">
        <v>20</v>
      </c>
      <c r="E210" s="87"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OTROS GASTOS</v>
      </c>
      <c r="F210" s="63"/>
      <c r="G210" s="63"/>
      <c r="H210" s="64" t="s">
        <v>848</v>
      </c>
      <c r="I210" s="83" t="s">
        <v>162</v>
      </c>
      <c r="J210" s="84"/>
      <c r="K210" s="65"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No ha seleccionado un número de programa</v>
      </c>
      <c r="L210" s="79"/>
      <c r="M210" s="62"/>
      <c r="N210" s="97" t="s">
        <v>821</v>
      </c>
      <c r="O210" s="100">
        <v>218967295</v>
      </c>
      <c r="P210" s="66"/>
      <c r="Q210" s="67"/>
      <c r="R210" s="100"/>
      <c r="S210" s="100"/>
      <c r="T210" s="100">
        <v>218967295</v>
      </c>
      <c r="U210" s="100">
        <v>204031925</v>
      </c>
      <c r="V210" s="105"/>
      <c r="W210" s="105"/>
      <c r="X210" s="105"/>
      <c r="Y210" s="86"/>
      <c r="Z210" s="86"/>
      <c r="AA210" s="68"/>
      <c r="AB210" s="62"/>
      <c r="AC210" s="62" t="s">
        <v>791</v>
      </c>
      <c r="AD210" s="62"/>
      <c r="AE210" s="62"/>
      <c r="AF210" s="69">
        <f t="shared" ref="AF210" si="15">SUM(U210/T210)</f>
        <v>0.93179177739762464</v>
      </c>
      <c r="AG210" s="27"/>
      <c r="AH210" s="27"/>
    </row>
    <row r="211" spans="1:34" x14ac:dyDescent="0.25">
      <c r="A211" s="88" t="s">
        <v>22</v>
      </c>
      <c r="B211" s="88"/>
      <c r="C211" s="88"/>
      <c r="D211" s="86"/>
      <c r="E211" s="70" t="s">
        <v>280</v>
      </c>
      <c r="F211" s="63"/>
      <c r="G211" s="63"/>
      <c r="H211" s="62"/>
      <c r="I211" s="74"/>
      <c r="J211" s="74"/>
      <c r="K211" s="62"/>
      <c r="L211" s="74"/>
      <c r="M211" s="62"/>
      <c r="N211" s="98"/>
      <c r="O211" s="74"/>
      <c r="P211" s="66"/>
      <c r="Q211" s="62"/>
      <c r="R211" s="86"/>
      <c r="S211" s="86"/>
      <c r="T211" s="107">
        <f>SUBTOTAL(9,T14:T202)</f>
        <v>28464717905</v>
      </c>
      <c r="U211" s="108"/>
      <c r="V211" s="86"/>
      <c r="W211" s="86"/>
      <c r="X211" s="86"/>
      <c r="Y211" s="86"/>
      <c r="Z211" s="86"/>
      <c r="AA211" s="62"/>
      <c r="AB211" s="62"/>
      <c r="AC211" s="62"/>
      <c r="AD211" s="62"/>
      <c r="AE211" s="62"/>
      <c r="AF211" s="62"/>
    </row>
    <row r="217" spans="1:34" ht="23.25" x14ac:dyDescent="0.25">
      <c r="T217" s="109">
        <f>SUBTOTAL(9,T14:T202)</f>
        <v>28464717905</v>
      </c>
    </row>
  </sheetData>
  <sheetProtection algorithmName="SHA-512" hashValue="N6Wjokva4v/rgjMuyQSVmjhfqrIxcvyZUh0woX5iMx7mUW5hpaW6NSqjjWJdlvjG9dfN7S0bkXBUEZXOg1Vbhg==" saltValue="k7xFDvH0CQu04FrgF9pO0A==" spinCount="100000" sheet="1" objects="1" scenarios="1" insertRows="0" deleteRows="0" selectLockedCells="1" sort="0" autoFilter="0"/>
  <autoFilter ref="A13:WWN13"/>
  <sortState ref="A15:AE209">
    <sortCondition descending="1" ref="B14:B209"/>
    <sortCondition ref="A14:A209"/>
  </sortState>
  <mergeCells count="50">
    <mergeCell ref="AD12:AD13"/>
    <mergeCell ref="AE12:AE13"/>
    <mergeCell ref="AF12:AF13"/>
    <mergeCell ref="V12:V13"/>
    <mergeCell ref="W12:W13"/>
    <mergeCell ref="X12:X13"/>
    <mergeCell ref="Y12:Y13"/>
    <mergeCell ref="AB12:AB13"/>
    <mergeCell ref="AC12:AC13"/>
    <mergeCell ref="U12:U13"/>
    <mergeCell ref="A12:A13"/>
    <mergeCell ref="C12:C13"/>
    <mergeCell ref="D12:D13"/>
    <mergeCell ref="F12:F13"/>
    <mergeCell ref="H12:H13"/>
    <mergeCell ref="J12:L12"/>
    <mergeCell ref="M12:N12"/>
    <mergeCell ref="O12:O13"/>
    <mergeCell ref="Q12:Q13"/>
    <mergeCell ref="S12:S13"/>
    <mergeCell ref="T12:T13"/>
    <mergeCell ref="A10:N10"/>
    <mergeCell ref="O10:U10"/>
    <mergeCell ref="V10:Z10"/>
    <mergeCell ref="AA10:AE10"/>
    <mergeCell ref="D11:E11"/>
    <mergeCell ref="I11:K11"/>
    <mergeCell ref="M11:N11"/>
    <mergeCell ref="AA11:AE11"/>
    <mergeCell ref="A7:N7"/>
    <mergeCell ref="V7:AF7"/>
    <mergeCell ref="A8:D8"/>
    <mergeCell ref="F8:H8"/>
    <mergeCell ref="J8:N9"/>
    <mergeCell ref="V8:AF8"/>
    <mergeCell ref="A9:D9"/>
    <mergeCell ref="F9:H9"/>
    <mergeCell ref="V9:AF9"/>
    <mergeCell ref="A5:D5"/>
    <mergeCell ref="J5:K5"/>
    <mergeCell ref="V5:AF5"/>
    <mergeCell ref="A6:D6"/>
    <mergeCell ref="J6:K6"/>
    <mergeCell ref="V6:AF6"/>
    <mergeCell ref="A2:AF2"/>
    <mergeCell ref="A3:AF3"/>
    <mergeCell ref="A4:D4"/>
    <mergeCell ref="J4:K4"/>
    <mergeCell ref="M4:N4"/>
    <mergeCell ref="U4:AF4"/>
  </mergeCells>
  <dataValidations count="13">
    <dataValidation type="custom" allowBlank="1" showInputMessage="1" showErrorMessage="1" sqref="V6:AF6">
      <formula1>Vacio()</formula1>
    </dataValidation>
    <dataValidation type="whole" operator="greaterThan" allowBlank="1" showErrorMessage="1" errorTitle="Error " error="Debe digitar un número entero._x000a_" sqref="Y14:Y196 Z14:Z210 Y198:Y210">
      <formula1>0</formula1>
    </dataValidation>
    <dataValidation type="whole" operator="greaterThan" allowBlank="1" showErrorMessage="1" errorTitle="Error" error="Debe digitar un número sin cáracteres especiales (puntos, comas, guiones, espacios, etc)._x000a__x000a__x000a_" sqref="R14:R210">
      <formula1>0</formula1>
    </dataValidation>
    <dataValidation type="list" allowBlank="1" showInputMessage="1" showErrorMessage="1" errorTitle="Error" error="Debe seleccionar un item de la lista_x000a_" sqref="I14:I210">
      <formula1>Afectación</formula1>
    </dataValidation>
    <dataValidation showInputMessage="1" showErrorMessage="1" errorTitle="Tipo de contrato no permitido" error="El tipo de contrato debe corresponder a un número. Consulte el instructivo para más información_x000a_" sqref="E14:E210"/>
    <dataValidation type="date" operator="greaterThan" allowBlank="1" showErrorMessage="1" errorTitle="Error" error="Debe introducir una fecha en formato (DD/MM/AAAA)_x000a_" sqref="V14:X210">
      <formula1>18385</formula1>
    </dataValidation>
    <dataValidation type="whole" operator="greaterThan" allowBlank="1" showErrorMessage="1" errorTitle="Error " error="Debe digitar un número sin cáracteres especiales (puntos, comas, guiones, espacios,etc)._x000a_" sqref="S14:S202 S210:T210 O210">
      <formula1>0</formula1>
    </dataValidation>
    <dataValidation type="whole" operator="lessThan" allowBlank="1" showErrorMessage="1" errorTitle="Error" error="Debe ser un número negativo. Ejemplo:-2,000,000_x000a_" sqref="Q14:Q210">
      <formula1>0</formula1>
    </dataValidation>
    <dataValidation type="whole" operator="greaterThan" showErrorMessage="1" errorTitle="Identificación incorrecta" error="El número de identificación no debe contener algún cáracter especial (coma, guión, punto, etc)_x000a_" sqref="M14:M210">
      <formula1>0</formula1>
    </dataValidation>
    <dataValidation type="whole" operator="greaterThan" allowBlank="1" showInputMessage="1" showErrorMessage="1" errorTitle="Error " error="Debe digitar un número sin cáracteres especiales (comas,puntos,guiones,espacios)._x000a_" sqref="S203:S209 O14:P202 T209 U14:U210 P203:P210">
      <formula1>0</formula1>
    </dataValidation>
    <dataValidation type="whole" allowBlank="1" showErrorMessage="1" errorTitle="Número de programa incorrecto" error="Debe ingresar el número de programa, para mayor información consulte el instructivo._x000a_" sqref="J14:J210">
      <formula1>0</formula1>
      <formula2>45</formula2>
    </dataValidation>
    <dataValidation operator="greaterThan" allowBlank="1" showErrorMessage="1" errorTitle="Error" error="Debe digitar un número._x000a_" sqref="L14:L210"/>
    <dataValidation type="list" allowBlank="1" showInputMessage="1" showErrorMessage="1" errorTitle="Error " error="Debe seleccionar una opción dentro de la lista_x000a_" sqref="F14:F210">
      <formula1>Mod</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otón 4">
              <controlPr defaultSize="0" print="0" autoFill="0" autoPict="0" macro="[0]!Prueba2">
                <anchor moveWithCells="1" sizeWithCells="1">
                  <from>
                    <xdr:col>1</xdr:col>
                    <xdr:colOff>161925</xdr:colOff>
                    <xdr:row>211</xdr:row>
                    <xdr:rowOff>85725</xdr:rowOff>
                  </from>
                  <to>
                    <xdr:col>3</xdr:col>
                    <xdr:colOff>390525</xdr:colOff>
                    <xdr:row>214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'Tipo '!$A$2:$A$21</xm:f>
          </x14:formula1>
          <xm:sqref>D14:D211</xm:sqref>
        </x14:dataValidation>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66" zoomScale="115" zoomScaleNormal="115" workbookViewId="0">
      <selection activeCell="C66" sqref="C66"/>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77" t="s">
        <v>231</v>
      </c>
      <c r="B1" s="177"/>
      <c r="C1" s="177"/>
    </row>
    <row r="2" spans="1:3" ht="24" customHeight="1" x14ac:dyDescent="0.25">
      <c r="A2" s="178" t="s">
        <v>23</v>
      </c>
      <c r="B2" s="179"/>
      <c r="C2" s="179"/>
    </row>
    <row r="3" spans="1:3" ht="45.75" customHeight="1" x14ac:dyDescent="0.25">
      <c r="A3" s="161" t="s">
        <v>169</v>
      </c>
      <c r="B3" s="161"/>
      <c r="C3" s="161"/>
    </row>
    <row r="4" spans="1:3" ht="45.75" customHeight="1" x14ac:dyDescent="0.25">
      <c r="A4" s="161" t="s">
        <v>255</v>
      </c>
      <c r="B4" s="161"/>
      <c r="C4" s="161"/>
    </row>
    <row r="5" spans="1:3" ht="16.5" customHeight="1" x14ac:dyDescent="0.25">
      <c r="A5" s="161" t="s">
        <v>170</v>
      </c>
      <c r="B5" s="161"/>
      <c r="C5" s="161"/>
    </row>
    <row r="6" spans="1:3" ht="18.75" customHeight="1" x14ac:dyDescent="0.25">
      <c r="A6" s="161" t="s">
        <v>24</v>
      </c>
      <c r="B6" s="161"/>
      <c r="C6" s="161"/>
    </row>
    <row r="7" spans="1:3" ht="54.75" customHeight="1" x14ac:dyDescent="0.25">
      <c r="A7" s="161" t="s">
        <v>256</v>
      </c>
      <c r="B7" s="161"/>
      <c r="C7" s="161"/>
    </row>
    <row r="8" spans="1:3" ht="66.75" customHeight="1" x14ac:dyDescent="0.25">
      <c r="A8" s="161" t="s">
        <v>274</v>
      </c>
      <c r="B8" s="161"/>
      <c r="C8" s="161"/>
    </row>
    <row r="9" spans="1:3" ht="69" customHeight="1" x14ac:dyDescent="0.25">
      <c r="A9" s="161" t="s">
        <v>226</v>
      </c>
      <c r="B9" s="161"/>
      <c r="C9" s="161"/>
    </row>
    <row r="10" spans="1:3" ht="47.25" customHeight="1" x14ac:dyDescent="0.25">
      <c r="A10" s="161" t="s">
        <v>240</v>
      </c>
      <c r="B10" s="161"/>
      <c r="C10" s="161"/>
    </row>
    <row r="11" spans="1:3" ht="18" customHeight="1" thickBot="1" x14ac:dyDescent="0.3">
      <c r="A11" s="30"/>
    </row>
    <row r="12" spans="1:3" ht="25.5" customHeight="1" thickBot="1" x14ac:dyDescent="0.3">
      <c r="A12" s="172" t="s">
        <v>171</v>
      </c>
      <c r="B12" s="173"/>
      <c r="C12" s="174"/>
    </row>
    <row r="13" spans="1:3" ht="24.75" customHeight="1" thickBot="1" x14ac:dyDescent="0.3">
      <c r="A13" s="44">
        <v>1</v>
      </c>
      <c r="B13" s="32" t="s">
        <v>25</v>
      </c>
      <c r="C13" s="32" t="s">
        <v>172</v>
      </c>
    </row>
    <row r="14" spans="1:3" ht="22.5" customHeight="1" thickBot="1" x14ac:dyDescent="0.3">
      <c r="A14" s="44">
        <v>2</v>
      </c>
      <c r="B14" s="32" t="s">
        <v>26</v>
      </c>
      <c r="C14" s="32" t="s">
        <v>173</v>
      </c>
    </row>
    <row r="15" spans="1:3" ht="34.5" customHeight="1" thickBot="1" x14ac:dyDescent="0.3">
      <c r="A15" s="44">
        <v>3</v>
      </c>
      <c r="B15" s="32" t="s">
        <v>27</v>
      </c>
      <c r="C15" s="32" t="s">
        <v>228</v>
      </c>
    </row>
    <row r="16" spans="1:3" ht="33" customHeight="1" thickBot="1" x14ac:dyDescent="0.3">
      <c r="A16" s="44">
        <v>4</v>
      </c>
      <c r="B16" s="32" t="s">
        <v>174</v>
      </c>
      <c r="C16" s="32" t="s">
        <v>229</v>
      </c>
    </row>
    <row r="17" spans="1:3" ht="36" customHeight="1" thickBot="1" x14ac:dyDescent="0.3">
      <c r="A17" s="44">
        <v>5</v>
      </c>
      <c r="B17" s="32" t="s">
        <v>28</v>
      </c>
      <c r="C17" s="32" t="s">
        <v>230</v>
      </c>
    </row>
    <row r="18" spans="1:3" ht="32.25" customHeight="1" thickBot="1" x14ac:dyDescent="0.3">
      <c r="A18" s="44">
        <v>6</v>
      </c>
      <c r="B18" s="32" t="s">
        <v>175</v>
      </c>
      <c r="C18" s="32" t="s">
        <v>232</v>
      </c>
    </row>
    <row r="19" spans="1:3" ht="45.75" customHeight="1" thickBot="1" x14ac:dyDescent="0.3">
      <c r="A19" s="44">
        <v>7</v>
      </c>
      <c r="B19" s="32" t="s">
        <v>29</v>
      </c>
      <c r="C19" s="32" t="s">
        <v>257</v>
      </c>
    </row>
    <row r="20" spans="1:3" ht="43.5" customHeight="1" thickBot="1" x14ac:dyDescent="0.3">
      <c r="A20" s="44">
        <v>8</v>
      </c>
      <c r="B20" s="32" t="s">
        <v>176</v>
      </c>
      <c r="C20" s="32" t="s">
        <v>258</v>
      </c>
    </row>
    <row r="21" spans="1:3" ht="45.75" customHeight="1" thickBot="1" x14ac:dyDescent="0.3">
      <c r="A21" s="44">
        <v>9</v>
      </c>
      <c r="B21" s="32" t="s">
        <v>177</v>
      </c>
      <c r="C21" s="32" t="s">
        <v>178</v>
      </c>
    </row>
    <row r="22" spans="1:3" ht="18" customHeight="1" thickBot="1" x14ac:dyDescent="0.3">
      <c r="A22" s="30"/>
    </row>
    <row r="23" spans="1:3" ht="24.75" customHeight="1" thickBot="1" x14ac:dyDescent="0.3">
      <c r="A23" s="172" t="s">
        <v>179</v>
      </c>
      <c r="B23" s="173"/>
      <c r="C23" s="174"/>
    </row>
    <row r="24" spans="1:3" ht="45.75" customHeight="1" x14ac:dyDescent="0.25">
      <c r="A24" s="162">
        <v>1</v>
      </c>
      <c r="B24" s="169" t="s">
        <v>30</v>
      </c>
      <c r="C24" s="51" t="s">
        <v>275</v>
      </c>
    </row>
    <row r="25" spans="1:3" ht="45.75" customHeight="1" thickBot="1" x14ac:dyDescent="0.3">
      <c r="A25" s="175"/>
      <c r="B25" s="171"/>
      <c r="C25" s="32" t="s">
        <v>233</v>
      </c>
    </row>
    <row r="26" spans="1:3" ht="18" customHeight="1" thickBot="1" x14ac:dyDescent="0.3">
      <c r="A26" s="44">
        <v>2</v>
      </c>
      <c r="B26" s="32" t="s">
        <v>55</v>
      </c>
      <c r="C26" s="32" t="s">
        <v>180</v>
      </c>
    </row>
    <row r="27" spans="1:3" ht="27" customHeight="1" thickBot="1" x14ac:dyDescent="0.3">
      <c r="A27" s="44">
        <v>3</v>
      </c>
      <c r="B27" s="52" t="s">
        <v>222</v>
      </c>
      <c r="C27" s="32" t="s">
        <v>234</v>
      </c>
    </row>
    <row r="28" spans="1:3" ht="69" customHeight="1" thickBot="1" x14ac:dyDescent="0.3">
      <c r="A28" s="162">
        <v>4</v>
      </c>
      <c r="B28" s="32" t="s">
        <v>181</v>
      </c>
      <c r="C28" s="52" t="s">
        <v>276</v>
      </c>
    </row>
    <row r="29" spans="1:3" ht="45.75" customHeight="1" thickBot="1" x14ac:dyDescent="0.3">
      <c r="A29" s="163"/>
      <c r="B29" s="32" t="s">
        <v>31</v>
      </c>
      <c r="C29" s="32" t="s">
        <v>182</v>
      </c>
    </row>
    <row r="30" spans="1:3" ht="53.25" customHeight="1" thickBot="1" x14ac:dyDescent="0.3">
      <c r="A30" s="163"/>
      <c r="B30" s="32" t="s">
        <v>32</v>
      </c>
      <c r="C30" s="32" t="s">
        <v>183</v>
      </c>
    </row>
    <row r="31" spans="1:3" ht="45.75" customHeight="1" x14ac:dyDescent="0.25">
      <c r="A31" s="163"/>
      <c r="B31" s="169" t="s">
        <v>33</v>
      </c>
      <c r="C31" s="33" t="s">
        <v>259</v>
      </c>
    </row>
    <row r="32" spans="1:3" ht="27.75" customHeight="1" thickBot="1" x14ac:dyDescent="0.3">
      <c r="A32" s="163"/>
      <c r="B32" s="171"/>
      <c r="C32" s="32" t="s">
        <v>260</v>
      </c>
    </row>
    <row r="33" spans="1:3" ht="45.75" customHeight="1" thickBot="1" x14ac:dyDescent="0.3">
      <c r="A33" s="163"/>
      <c r="B33" s="32" t="s">
        <v>34</v>
      </c>
      <c r="C33" s="32" t="s">
        <v>184</v>
      </c>
    </row>
    <row r="34" spans="1:3" ht="45.75" customHeight="1" thickBot="1" x14ac:dyDescent="0.3">
      <c r="A34" s="163"/>
      <c r="B34" s="32" t="s">
        <v>35</v>
      </c>
      <c r="C34" s="32" t="s">
        <v>185</v>
      </c>
    </row>
    <row r="35" spans="1:3" ht="54.75" customHeight="1" thickBot="1" x14ac:dyDescent="0.3">
      <c r="A35" s="163"/>
      <c r="B35" s="32" t="s">
        <v>36</v>
      </c>
      <c r="C35" s="32" t="s">
        <v>186</v>
      </c>
    </row>
    <row r="36" spans="1:3" s="1" customFormat="1" ht="45.75" customHeight="1" thickBot="1" x14ac:dyDescent="0.3">
      <c r="A36" s="163"/>
      <c r="B36" s="32" t="s">
        <v>37</v>
      </c>
      <c r="C36" s="32" t="s">
        <v>187</v>
      </c>
    </row>
    <row r="37" spans="1:3" s="1" customFormat="1" ht="32.25" customHeight="1" thickBot="1" x14ac:dyDescent="0.3">
      <c r="A37" s="163"/>
      <c r="B37" s="32" t="s">
        <v>38</v>
      </c>
      <c r="C37" s="32" t="s">
        <v>261</v>
      </c>
    </row>
    <row r="38" spans="1:3" s="1" customFormat="1" ht="33" customHeight="1" thickBot="1" x14ac:dyDescent="0.3">
      <c r="A38" s="163"/>
      <c r="B38" s="32" t="s">
        <v>39</v>
      </c>
      <c r="C38" s="32" t="s">
        <v>262</v>
      </c>
    </row>
    <row r="39" spans="1:3" ht="56.25" customHeight="1" thickBot="1" x14ac:dyDescent="0.3">
      <c r="A39" s="163"/>
      <c r="B39" s="32" t="s">
        <v>40</v>
      </c>
      <c r="C39" s="32" t="s">
        <v>188</v>
      </c>
    </row>
    <row r="40" spans="1:3" ht="41.25" customHeight="1" thickBot="1" x14ac:dyDescent="0.3">
      <c r="A40" s="163"/>
      <c r="B40" s="32" t="s">
        <v>41</v>
      </c>
      <c r="C40" s="32" t="s">
        <v>189</v>
      </c>
    </row>
    <row r="41" spans="1:3" ht="27" customHeight="1" thickBot="1" x14ac:dyDescent="0.3">
      <c r="A41" s="163"/>
      <c r="B41" s="32" t="s">
        <v>42</v>
      </c>
      <c r="C41" s="32" t="s">
        <v>263</v>
      </c>
    </row>
    <row r="42" spans="1:3" ht="33" customHeight="1" thickBot="1" x14ac:dyDescent="0.3">
      <c r="A42" s="163"/>
      <c r="B42" s="32" t="s">
        <v>43</v>
      </c>
      <c r="C42" s="32" t="s">
        <v>190</v>
      </c>
    </row>
    <row r="43" spans="1:3" ht="105.75" customHeight="1" thickBot="1" x14ac:dyDescent="0.3">
      <c r="A43" s="163"/>
      <c r="B43" s="32" t="s">
        <v>44</v>
      </c>
      <c r="C43" s="32" t="s">
        <v>264</v>
      </c>
    </row>
    <row r="44" spans="1:3" ht="45.75" customHeight="1" thickBot="1" x14ac:dyDescent="0.3">
      <c r="A44" s="163"/>
      <c r="B44" s="32" t="s">
        <v>45</v>
      </c>
      <c r="C44" s="32" t="s">
        <v>191</v>
      </c>
    </row>
    <row r="45" spans="1:3" ht="59.25" customHeight="1" thickBot="1" x14ac:dyDescent="0.3">
      <c r="A45" s="163"/>
      <c r="B45" s="32" t="s">
        <v>46</v>
      </c>
      <c r="C45" s="32" t="s">
        <v>192</v>
      </c>
    </row>
    <row r="46" spans="1:3" ht="55.5" customHeight="1" x14ac:dyDescent="0.25">
      <c r="A46" s="163"/>
      <c r="B46" s="33" t="s">
        <v>193</v>
      </c>
      <c r="C46" s="51" t="s">
        <v>277</v>
      </c>
    </row>
    <row r="47" spans="1:3" ht="32.25" customHeight="1" x14ac:dyDescent="0.25">
      <c r="A47" s="164"/>
      <c r="B47" s="43" t="s">
        <v>47</v>
      </c>
      <c r="C47" s="43" t="s">
        <v>194</v>
      </c>
    </row>
    <row r="48" spans="1:3" ht="15.75" customHeight="1" x14ac:dyDescent="0.25">
      <c r="A48" s="164"/>
      <c r="B48" s="43" t="s">
        <v>48</v>
      </c>
      <c r="C48" s="43" t="s">
        <v>49</v>
      </c>
    </row>
    <row r="49" spans="1:3" ht="30" customHeight="1" thickBot="1" x14ac:dyDescent="0.3">
      <c r="A49" s="165"/>
      <c r="B49" s="43" t="s">
        <v>238</v>
      </c>
      <c r="C49" s="43" t="s">
        <v>239</v>
      </c>
    </row>
    <row r="50" spans="1:3" ht="51.75" customHeight="1" x14ac:dyDescent="0.25">
      <c r="A50" s="176">
        <v>5</v>
      </c>
      <c r="B50" s="161" t="s">
        <v>7</v>
      </c>
      <c r="C50" s="53" t="s">
        <v>278</v>
      </c>
    </row>
    <row r="51" spans="1:3" ht="29.25" customHeight="1" thickBot="1" x14ac:dyDescent="0.3">
      <c r="A51" s="165"/>
      <c r="B51" s="161"/>
      <c r="C51" s="43" t="s">
        <v>195</v>
      </c>
    </row>
    <row r="52" spans="1:3" ht="45.75" customHeight="1" thickBot="1" x14ac:dyDescent="0.3">
      <c r="A52" s="44">
        <v>6</v>
      </c>
      <c r="B52" s="32" t="s">
        <v>103</v>
      </c>
      <c r="C52" s="32" t="s">
        <v>265</v>
      </c>
    </row>
    <row r="53" spans="1:3" ht="23.25" customHeight="1" thickBot="1" x14ac:dyDescent="0.3">
      <c r="A53" s="44">
        <v>7</v>
      </c>
      <c r="B53" s="32" t="s">
        <v>8</v>
      </c>
      <c r="C53" s="32" t="s">
        <v>196</v>
      </c>
    </row>
    <row r="54" spans="1:3" ht="45.75" customHeight="1" thickBot="1" x14ac:dyDescent="0.3">
      <c r="A54" s="162">
        <v>8</v>
      </c>
      <c r="B54" s="32" t="s">
        <v>165</v>
      </c>
      <c r="C54" s="32" t="s">
        <v>197</v>
      </c>
    </row>
    <row r="55" spans="1:3" ht="27.75" customHeight="1" x14ac:dyDescent="0.25">
      <c r="A55" s="163"/>
      <c r="B55" s="169" t="s">
        <v>198</v>
      </c>
      <c r="C55" s="33" t="s">
        <v>266</v>
      </c>
    </row>
    <row r="56" spans="1:3" ht="69" customHeight="1" thickBot="1" x14ac:dyDescent="0.3">
      <c r="A56" s="175"/>
      <c r="B56" s="171"/>
      <c r="C56" s="32" t="s">
        <v>241</v>
      </c>
    </row>
    <row r="57" spans="1:3" ht="72.75" customHeight="1" thickBot="1" x14ac:dyDescent="0.3">
      <c r="A57" s="44">
        <v>9</v>
      </c>
      <c r="B57" s="32" t="s">
        <v>199</v>
      </c>
      <c r="C57" s="32" t="s">
        <v>267</v>
      </c>
    </row>
    <row r="58" spans="1:3" ht="29.25" customHeight="1" thickBot="1" x14ac:dyDescent="0.3">
      <c r="A58" s="162">
        <v>10</v>
      </c>
      <c r="B58" s="32" t="s">
        <v>200</v>
      </c>
      <c r="C58" s="32" t="s">
        <v>201</v>
      </c>
    </row>
    <row r="59" spans="1:3" ht="22.5" customHeight="1" thickBot="1" x14ac:dyDescent="0.3">
      <c r="A59" s="175"/>
      <c r="B59" s="32" t="s">
        <v>202</v>
      </c>
      <c r="C59" s="32" t="s">
        <v>203</v>
      </c>
    </row>
    <row r="60" spans="1:3" ht="22.5" customHeight="1" thickBot="1" x14ac:dyDescent="0.3">
      <c r="A60" s="30"/>
    </row>
    <row r="61" spans="1:3" ht="28.5" customHeight="1" thickBot="1" x14ac:dyDescent="0.3">
      <c r="A61" s="172" t="s">
        <v>204</v>
      </c>
      <c r="B61" s="173"/>
      <c r="C61" s="174"/>
    </row>
    <row r="62" spans="1:3" ht="31.5" customHeight="1" x14ac:dyDescent="0.25">
      <c r="A62" s="166">
        <v>11</v>
      </c>
      <c r="B62" s="169" t="s">
        <v>205</v>
      </c>
      <c r="C62" s="33" t="s">
        <v>235</v>
      </c>
    </row>
    <row r="63" spans="1:3" ht="28.5" customHeight="1" x14ac:dyDescent="0.25">
      <c r="A63" s="167"/>
      <c r="B63" s="170"/>
      <c r="C63" s="33" t="s">
        <v>268</v>
      </c>
    </row>
    <row r="64" spans="1:3" ht="23.25" customHeight="1" thickBot="1" x14ac:dyDescent="0.3">
      <c r="A64" s="168"/>
      <c r="B64" s="171"/>
      <c r="C64" s="32" t="s">
        <v>206</v>
      </c>
    </row>
    <row r="65" spans="1:3" ht="27.75" customHeight="1" x14ac:dyDescent="0.25">
      <c r="A65" s="166">
        <v>12</v>
      </c>
      <c r="B65" s="169" t="s">
        <v>207</v>
      </c>
      <c r="C65" s="33" t="s">
        <v>208</v>
      </c>
    </row>
    <row r="66" spans="1:3" ht="23.25" customHeight="1" thickBot="1" x14ac:dyDescent="0.3">
      <c r="A66" s="168"/>
      <c r="B66" s="171"/>
      <c r="C66" s="32" t="s">
        <v>209</v>
      </c>
    </row>
    <row r="67" spans="1:3" ht="30.75" customHeight="1" thickBot="1" x14ac:dyDescent="0.3">
      <c r="A67" s="31">
        <v>13</v>
      </c>
      <c r="B67" s="32" t="s">
        <v>126</v>
      </c>
      <c r="C67" s="32" t="s">
        <v>242</v>
      </c>
    </row>
    <row r="68" spans="1:3" ht="31.5" customHeight="1" thickBot="1" x14ac:dyDescent="0.3">
      <c r="A68" s="31">
        <v>14</v>
      </c>
      <c r="B68" s="32" t="s">
        <v>210</v>
      </c>
      <c r="C68" s="32" t="s">
        <v>243</v>
      </c>
    </row>
    <row r="69" spans="1:3" ht="31.5" customHeight="1" thickBot="1" x14ac:dyDescent="0.3">
      <c r="A69" s="34">
        <v>15</v>
      </c>
      <c r="B69" s="35" t="s">
        <v>218</v>
      </c>
      <c r="C69" s="35" t="s">
        <v>269</v>
      </c>
    </row>
    <row r="70" spans="1:3" ht="39.75" customHeight="1" x14ac:dyDescent="0.25">
      <c r="A70" s="166">
        <v>16</v>
      </c>
      <c r="B70" s="169" t="s">
        <v>50</v>
      </c>
      <c r="C70" s="33" t="s">
        <v>219</v>
      </c>
    </row>
    <row r="71" spans="1:3" ht="58.5" customHeight="1" x14ac:dyDescent="0.25">
      <c r="A71" s="167"/>
      <c r="B71" s="170"/>
      <c r="C71" s="33" t="s">
        <v>270</v>
      </c>
    </row>
    <row r="72" spans="1:3" ht="43.5" customHeight="1" x14ac:dyDescent="0.25">
      <c r="A72" s="167"/>
      <c r="B72" s="170"/>
      <c r="C72" s="33" t="s">
        <v>253</v>
      </c>
    </row>
    <row r="73" spans="1:3" ht="31.5" customHeight="1" thickBot="1" x14ac:dyDescent="0.3">
      <c r="A73" s="168"/>
      <c r="B73" s="171"/>
      <c r="C73" s="32" t="s">
        <v>220</v>
      </c>
    </row>
    <row r="74" spans="1:3" ht="42" customHeight="1" thickBot="1" x14ac:dyDescent="0.3">
      <c r="A74" s="31">
        <v>17</v>
      </c>
      <c r="B74" s="32" t="s">
        <v>51</v>
      </c>
      <c r="C74" s="52" t="s">
        <v>279</v>
      </c>
    </row>
    <row r="75" spans="1:3" ht="18.75" customHeight="1" thickBot="1" x14ac:dyDescent="0.3">
      <c r="A75" s="30"/>
    </row>
    <row r="76" spans="1:3" ht="21" customHeight="1" thickBot="1" x14ac:dyDescent="0.3">
      <c r="A76" s="172" t="s">
        <v>211</v>
      </c>
      <c r="B76" s="173"/>
      <c r="C76" s="174"/>
    </row>
    <row r="77" spans="1:3" ht="27" customHeight="1" x14ac:dyDescent="0.25">
      <c r="A77" s="166">
        <v>18</v>
      </c>
      <c r="B77" s="169" t="s">
        <v>52</v>
      </c>
      <c r="C77" s="33" t="s">
        <v>271</v>
      </c>
    </row>
    <row r="78" spans="1:3" ht="28.5" customHeight="1" thickBot="1" x14ac:dyDescent="0.3">
      <c r="A78" s="168"/>
      <c r="B78" s="171"/>
      <c r="C78" s="32" t="s">
        <v>236</v>
      </c>
    </row>
    <row r="79" spans="1:3" ht="27.75" customHeight="1" thickBot="1" x14ac:dyDescent="0.3">
      <c r="A79" s="31">
        <v>19</v>
      </c>
      <c r="B79" s="32" t="s">
        <v>212</v>
      </c>
      <c r="C79" s="32" t="s">
        <v>272</v>
      </c>
    </row>
    <row r="80" spans="1:3" ht="28.5" customHeight="1" thickBot="1" x14ac:dyDescent="0.3">
      <c r="A80" s="31">
        <v>20</v>
      </c>
      <c r="B80" s="32" t="s">
        <v>213</v>
      </c>
      <c r="C80" s="32" t="s">
        <v>273</v>
      </c>
    </row>
    <row r="81" spans="1:3" ht="30" customHeight="1" thickBot="1" x14ac:dyDescent="0.3">
      <c r="A81" s="31">
        <v>21</v>
      </c>
      <c r="B81" s="32" t="s">
        <v>128</v>
      </c>
      <c r="C81" s="32" t="s">
        <v>214</v>
      </c>
    </row>
    <row r="82" spans="1:3" ht="32.25" customHeight="1" thickBot="1" x14ac:dyDescent="0.3">
      <c r="A82" s="31">
        <v>22</v>
      </c>
      <c r="B82" s="32" t="s">
        <v>215</v>
      </c>
      <c r="C82" s="32" t="s">
        <v>216</v>
      </c>
    </row>
    <row r="83" spans="1:3" ht="18" customHeight="1" thickBot="1" x14ac:dyDescent="0.3">
      <c r="A83" s="30"/>
    </row>
    <row r="84" spans="1:3" ht="24" customHeight="1" thickBot="1" x14ac:dyDescent="0.3">
      <c r="A84" s="172" t="s">
        <v>237</v>
      </c>
      <c r="B84" s="173"/>
      <c r="C84" s="174"/>
    </row>
    <row r="85" spans="1:3" ht="32.25" customHeight="1" thickBot="1" x14ac:dyDescent="0.3">
      <c r="A85" s="31">
        <v>23</v>
      </c>
      <c r="B85" s="32" t="s">
        <v>53</v>
      </c>
      <c r="C85" s="32" t="s">
        <v>217</v>
      </c>
    </row>
    <row r="86" spans="1:3" ht="71.25" customHeight="1" thickBot="1" x14ac:dyDescent="0.3">
      <c r="A86" s="31">
        <v>24</v>
      </c>
      <c r="B86" s="32" t="s">
        <v>54</v>
      </c>
      <c r="C86" s="32" t="s">
        <v>254</v>
      </c>
    </row>
    <row r="87" spans="1:3" ht="45.75" customHeight="1" x14ac:dyDescent="0.25">
      <c r="A87" s="30"/>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topLeftCell="XEM1" zoomScale="85" zoomScaleNormal="85" workbookViewId="0">
      <pane ySplit="1" topLeftCell="A2" activePane="bottomLeft" state="frozen"/>
      <selection pane="bottomLeft" activeCell="XFA4" sqref="XFA4"/>
    </sheetView>
  </sheetViews>
  <sheetFormatPr baseColWidth="10" defaultRowHeight="15" x14ac:dyDescent="0.25"/>
  <cols>
    <col min="3" max="3" width="9.5703125" style="6" customWidth="1"/>
    <col min="4" max="4" width="57.140625" style="2" customWidth="1"/>
  </cols>
  <sheetData>
    <row r="1" spans="3:4" ht="16.5" x14ac:dyDescent="0.3">
      <c r="C1" s="5" t="s">
        <v>56</v>
      </c>
      <c r="D1" s="3" t="s">
        <v>57</v>
      </c>
    </row>
    <row r="2" spans="3:4" ht="16.5" x14ac:dyDescent="0.3">
      <c r="C2" s="5">
        <v>1</v>
      </c>
      <c r="D2" s="4" t="s">
        <v>62</v>
      </c>
    </row>
    <row r="3" spans="3:4" ht="16.5" x14ac:dyDescent="0.3">
      <c r="C3" s="5">
        <v>2</v>
      </c>
      <c r="D3" s="4" t="s">
        <v>58</v>
      </c>
    </row>
    <row r="4" spans="3:4" ht="16.5" x14ac:dyDescent="0.3">
      <c r="C4" s="5">
        <v>3</v>
      </c>
      <c r="D4" s="4" t="s">
        <v>67</v>
      </c>
    </row>
    <row r="5" spans="3:4" ht="16.5" x14ac:dyDescent="0.3">
      <c r="C5" s="5">
        <v>4</v>
      </c>
      <c r="D5" s="4" t="s">
        <v>88</v>
      </c>
    </row>
    <row r="6" spans="3:4" ht="16.5" x14ac:dyDescent="0.3">
      <c r="C6" s="5">
        <v>5</v>
      </c>
      <c r="D6" s="4" t="s">
        <v>59</v>
      </c>
    </row>
    <row r="7" spans="3:4" ht="16.5" x14ac:dyDescent="0.3">
      <c r="C7" s="5">
        <v>6</v>
      </c>
      <c r="D7" s="4" t="s">
        <v>64</v>
      </c>
    </row>
    <row r="8" spans="3:4" ht="16.5" x14ac:dyDescent="0.3">
      <c r="C8" s="5">
        <v>7</v>
      </c>
      <c r="D8" s="4" t="s">
        <v>63</v>
      </c>
    </row>
    <row r="9" spans="3:4" ht="16.5" x14ac:dyDescent="0.3">
      <c r="C9" s="5">
        <v>8</v>
      </c>
      <c r="D9" s="4" t="s">
        <v>65</v>
      </c>
    </row>
    <row r="10" spans="3:4" ht="16.5" x14ac:dyDescent="0.3">
      <c r="C10" s="5">
        <v>9</v>
      </c>
      <c r="D10" s="4" t="s">
        <v>60</v>
      </c>
    </row>
    <row r="11" spans="3:4" ht="16.5" x14ac:dyDescent="0.3">
      <c r="C11" s="5">
        <v>10</v>
      </c>
      <c r="D11" s="4" t="s">
        <v>61</v>
      </c>
    </row>
    <row r="12" spans="3:4" ht="33" x14ac:dyDescent="0.3">
      <c r="C12" s="5">
        <v>11</v>
      </c>
      <c r="D12" s="4" t="s">
        <v>74</v>
      </c>
    </row>
    <row r="13" spans="3:4" ht="33" x14ac:dyDescent="0.3">
      <c r="C13" s="5">
        <v>12</v>
      </c>
      <c r="D13" s="4" t="s">
        <v>66</v>
      </c>
    </row>
    <row r="14" spans="3:4" ht="16.5" x14ac:dyDescent="0.3">
      <c r="C14" s="5">
        <v>13</v>
      </c>
      <c r="D14" s="4" t="s">
        <v>80</v>
      </c>
    </row>
    <row r="15" spans="3:4" ht="16.5" x14ac:dyDescent="0.3">
      <c r="C15" s="5">
        <v>14</v>
      </c>
      <c r="D15" s="4" t="s">
        <v>81</v>
      </c>
    </row>
    <row r="16" spans="3:4" ht="16.5" x14ac:dyDescent="0.3">
      <c r="C16" s="5">
        <v>15</v>
      </c>
      <c r="D16" s="4" t="s">
        <v>83</v>
      </c>
    </row>
    <row r="17" spans="3:4" ht="16.5" x14ac:dyDescent="0.3">
      <c r="C17" s="5">
        <v>16</v>
      </c>
      <c r="D17" s="4" t="s">
        <v>69</v>
      </c>
    </row>
    <row r="18" spans="3:4" ht="16.5" x14ac:dyDescent="0.3">
      <c r="C18" s="5">
        <v>17</v>
      </c>
      <c r="D18" s="4" t="s">
        <v>90</v>
      </c>
    </row>
    <row r="19" spans="3:4" ht="16.5" x14ac:dyDescent="0.3">
      <c r="C19" s="5">
        <v>18</v>
      </c>
      <c r="D19" s="4" t="s">
        <v>89</v>
      </c>
    </row>
    <row r="20" spans="3:4" ht="16.5" x14ac:dyDescent="0.3">
      <c r="C20" s="5">
        <v>19</v>
      </c>
      <c r="D20" s="4" t="s">
        <v>96</v>
      </c>
    </row>
    <row r="21" spans="3:4" ht="33" x14ac:dyDescent="0.3">
      <c r="C21" s="5">
        <v>20</v>
      </c>
      <c r="D21" s="4" t="s">
        <v>68</v>
      </c>
    </row>
    <row r="22" spans="3:4" ht="16.5" x14ac:dyDescent="0.3">
      <c r="C22" s="5">
        <v>21</v>
      </c>
      <c r="D22" s="4" t="s">
        <v>72</v>
      </c>
    </row>
    <row r="23" spans="3:4" ht="16.5" x14ac:dyDescent="0.3">
      <c r="C23" s="5">
        <v>22</v>
      </c>
      <c r="D23" s="4" t="s">
        <v>71</v>
      </c>
    </row>
    <row r="24" spans="3:4" ht="16.5" x14ac:dyDescent="0.3">
      <c r="C24" s="5">
        <v>23</v>
      </c>
      <c r="D24" s="4" t="s">
        <v>97</v>
      </c>
    </row>
    <row r="25" spans="3:4" ht="33" x14ac:dyDescent="0.3">
      <c r="C25" s="5">
        <v>24</v>
      </c>
      <c r="D25" s="4" t="s">
        <v>70</v>
      </c>
    </row>
    <row r="26" spans="3:4" ht="19.5" customHeight="1" x14ac:dyDescent="0.3">
      <c r="C26" s="5">
        <v>25</v>
      </c>
      <c r="D26" s="4" t="s">
        <v>73</v>
      </c>
    </row>
    <row r="27" spans="3:4" ht="19.5" customHeight="1" x14ac:dyDescent="0.3">
      <c r="C27" s="5">
        <v>26</v>
      </c>
      <c r="D27" s="4" t="s">
        <v>84</v>
      </c>
    </row>
    <row r="28" spans="3:4" ht="19.5" customHeight="1" x14ac:dyDescent="0.3">
      <c r="C28" s="5">
        <v>27</v>
      </c>
      <c r="D28" s="4" t="s">
        <v>86</v>
      </c>
    </row>
    <row r="29" spans="3:4" ht="19.5" customHeight="1" x14ac:dyDescent="0.3">
      <c r="C29" s="5">
        <v>28</v>
      </c>
      <c r="D29" s="4" t="s">
        <v>82</v>
      </c>
    </row>
    <row r="30" spans="3:4" ht="19.5" customHeight="1" x14ac:dyDescent="0.3">
      <c r="C30" s="5">
        <v>29</v>
      </c>
      <c r="D30" s="4" t="s">
        <v>93</v>
      </c>
    </row>
    <row r="31" spans="3:4" ht="19.5" customHeight="1" x14ac:dyDescent="0.3">
      <c r="C31" s="5">
        <v>30</v>
      </c>
      <c r="D31" s="4" t="s">
        <v>85</v>
      </c>
    </row>
    <row r="32" spans="3:4" ht="33" x14ac:dyDescent="0.3">
      <c r="C32" s="5">
        <v>31</v>
      </c>
      <c r="D32" s="4" t="s">
        <v>76</v>
      </c>
    </row>
    <row r="33" spans="3:4" ht="16.5" x14ac:dyDescent="0.3">
      <c r="C33" s="5">
        <v>32</v>
      </c>
      <c r="D33" s="4" t="s">
        <v>79</v>
      </c>
    </row>
    <row r="34" spans="3:4" ht="16.5" x14ac:dyDescent="0.3">
      <c r="C34" s="5">
        <v>33</v>
      </c>
      <c r="D34" s="4" t="s">
        <v>78</v>
      </c>
    </row>
    <row r="35" spans="3:4" ht="33" x14ac:dyDescent="0.3">
      <c r="C35" s="5">
        <v>34</v>
      </c>
      <c r="D35" s="4" t="s">
        <v>99</v>
      </c>
    </row>
    <row r="36" spans="3:4" ht="16.5" x14ac:dyDescent="0.3">
      <c r="C36" s="5">
        <v>35</v>
      </c>
      <c r="D36" s="4" t="s">
        <v>77</v>
      </c>
    </row>
    <row r="37" spans="3:4" ht="16.5" x14ac:dyDescent="0.3">
      <c r="C37" s="5">
        <v>36</v>
      </c>
      <c r="D37" s="4" t="s">
        <v>100</v>
      </c>
    </row>
    <row r="38" spans="3:4" ht="33" x14ac:dyDescent="0.3">
      <c r="C38" s="5">
        <v>37</v>
      </c>
      <c r="D38" s="4" t="s">
        <v>102</v>
      </c>
    </row>
    <row r="39" spans="3:4" ht="16.5" x14ac:dyDescent="0.3">
      <c r="C39" s="5">
        <v>38</v>
      </c>
      <c r="D39" s="4" t="s">
        <v>87</v>
      </c>
    </row>
    <row r="40" spans="3:4" ht="16.5" x14ac:dyDescent="0.3">
      <c r="C40" s="5">
        <v>39</v>
      </c>
      <c r="D40" s="4" t="s">
        <v>91</v>
      </c>
    </row>
    <row r="41" spans="3:4" ht="16.5" x14ac:dyDescent="0.3">
      <c r="C41" s="5">
        <v>40</v>
      </c>
      <c r="D41" s="4" t="s">
        <v>92</v>
      </c>
    </row>
    <row r="42" spans="3:4" ht="16.5" x14ac:dyDescent="0.3">
      <c r="C42" s="5">
        <v>41</v>
      </c>
      <c r="D42" s="4" t="s">
        <v>75</v>
      </c>
    </row>
    <row r="43" spans="3:4" ht="16.5" x14ac:dyDescent="0.3">
      <c r="C43" s="5">
        <v>42</v>
      </c>
      <c r="D43" s="4" t="s">
        <v>95</v>
      </c>
    </row>
    <row r="44" spans="3:4" ht="16.5" x14ac:dyDescent="0.3">
      <c r="C44" s="5">
        <v>43</v>
      </c>
      <c r="D44" s="4" t="s">
        <v>98</v>
      </c>
    </row>
    <row r="45" spans="3:4" ht="16.5" x14ac:dyDescent="0.3">
      <c r="C45" s="5">
        <v>44</v>
      </c>
      <c r="D45" s="4" t="s">
        <v>101</v>
      </c>
    </row>
    <row r="46" spans="3:4" ht="16.5" x14ac:dyDescent="0.3">
      <c r="C46" s="5">
        <v>45</v>
      </c>
      <c r="D46" s="4"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A2" sqref="A2:B21"/>
    </sheetView>
  </sheetViews>
  <sheetFormatPr baseColWidth="10" defaultRowHeight="15" x14ac:dyDescent="0.25"/>
  <cols>
    <col min="2" max="2" width="104" customWidth="1"/>
    <col min="3" max="3" width="35.28515625" customWidth="1"/>
  </cols>
  <sheetData>
    <row r="1" spans="1:5" x14ac:dyDescent="0.25">
      <c r="C1" s="38" t="s">
        <v>7</v>
      </c>
      <c r="D1" s="21" t="s">
        <v>168</v>
      </c>
    </row>
    <row r="2" spans="1:5" ht="15" customHeight="1" thickBot="1" x14ac:dyDescent="0.3">
      <c r="A2">
        <v>1</v>
      </c>
      <c r="B2" s="12" t="s">
        <v>135</v>
      </c>
      <c r="C2" s="36" t="s">
        <v>223</v>
      </c>
      <c r="D2" s="16" t="s">
        <v>162</v>
      </c>
      <c r="E2" s="12"/>
    </row>
    <row r="3" spans="1:5" ht="15" customHeight="1" x14ac:dyDescent="0.25">
      <c r="A3">
        <v>2</v>
      </c>
      <c r="B3" s="13" t="s">
        <v>136</v>
      </c>
      <c r="C3" s="37" t="s">
        <v>107</v>
      </c>
      <c r="D3" s="16" t="s">
        <v>163</v>
      </c>
      <c r="E3" s="8"/>
    </row>
    <row r="4" spans="1:5" ht="15" customHeight="1" x14ac:dyDescent="0.25">
      <c r="A4">
        <v>3</v>
      </c>
      <c r="B4" s="7" t="s">
        <v>137</v>
      </c>
      <c r="C4" s="37" t="s">
        <v>104</v>
      </c>
      <c r="D4" s="16" t="s">
        <v>164</v>
      </c>
      <c r="E4" s="8"/>
    </row>
    <row r="5" spans="1:5" ht="15" customHeight="1" x14ac:dyDescent="0.3">
      <c r="A5">
        <v>4</v>
      </c>
      <c r="B5" s="14" t="s">
        <v>138</v>
      </c>
      <c r="C5" s="37" t="s">
        <v>108</v>
      </c>
      <c r="D5" s="9"/>
      <c r="E5" s="10"/>
    </row>
    <row r="6" spans="1:5" ht="15" customHeight="1" x14ac:dyDescent="0.25">
      <c r="A6">
        <v>5</v>
      </c>
      <c r="B6" s="11" t="s">
        <v>134</v>
      </c>
      <c r="C6" s="37" t="s">
        <v>105</v>
      </c>
      <c r="D6" s="11"/>
      <c r="E6" s="11"/>
    </row>
    <row r="7" spans="1:5" ht="15" customHeight="1" x14ac:dyDescent="0.25">
      <c r="A7">
        <v>6</v>
      </c>
      <c r="B7" s="11" t="s">
        <v>139</v>
      </c>
      <c r="C7" s="37" t="s">
        <v>106</v>
      </c>
      <c r="D7" s="11"/>
      <c r="E7" s="11"/>
    </row>
    <row r="8" spans="1:5" ht="15" customHeight="1" x14ac:dyDescent="0.25">
      <c r="A8">
        <v>7</v>
      </c>
      <c r="B8" s="11" t="s">
        <v>140</v>
      </c>
      <c r="C8" s="37" t="s">
        <v>120</v>
      </c>
      <c r="D8" s="11"/>
      <c r="E8" s="11"/>
    </row>
    <row r="9" spans="1:5" ht="15" customHeight="1" x14ac:dyDescent="0.25">
      <c r="A9">
        <v>8</v>
      </c>
      <c r="B9" s="11" t="s">
        <v>141</v>
      </c>
      <c r="C9" s="11"/>
      <c r="D9" s="11"/>
      <c r="E9" s="11"/>
    </row>
    <row r="10" spans="1:5" ht="15" customHeight="1" x14ac:dyDescent="0.25">
      <c r="A10">
        <v>9</v>
      </c>
      <c r="B10" s="11" t="s">
        <v>142</v>
      </c>
      <c r="C10" s="12"/>
      <c r="D10" s="11"/>
      <c r="E10" s="11"/>
    </row>
    <row r="11" spans="1:5" ht="15" customHeight="1" x14ac:dyDescent="0.25">
      <c r="A11">
        <v>10</v>
      </c>
      <c r="B11" s="11" t="s">
        <v>143</v>
      </c>
      <c r="C11" s="39" t="s">
        <v>166</v>
      </c>
      <c r="D11" s="11"/>
      <c r="E11" s="11"/>
    </row>
    <row r="12" spans="1:5" ht="15" customHeight="1" x14ac:dyDescent="0.25">
      <c r="A12">
        <v>11</v>
      </c>
      <c r="B12" s="11" t="s">
        <v>144</v>
      </c>
      <c r="C12" s="15" t="s">
        <v>122</v>
      </c>
      <c r="D12" s="11"/>
      <c r="E12" s="11"/>
    </row>
    <row r="13" spans="1:5" ht="15" customHeight="1" x14ac:dyDescent="0.25">
      <c r="A13">
        <v>12</v>
      </c>
      <c r="B13" s="11" t="s">
        <v>145</v>
      </c>
      <c r="C13" s="15" t="s">
        <v>123</v>
      </c>
      <c r="D13" s="11"/>
      <c r="E13" s="11"/>
    </row>
    <row r="14" spans="1:5" ht="15" customHeight="1" x14ac:dyDescent="0.25">
      <c r="A14">
        <v>13</v>
      </c>
      <c r="B14" s="11" t="s">
        <v>146</v>
      </c>
      <c r="C14" s="15" t="s">
        <v>124</v>
      </c>
      <c r="D14" s="11"/>
      <c r="E14" s="11"/>
    </row>
    <row r="15" spans="1:5" ht="15" customHeight="1" x14ac:dyDescent="0.25">
      <c r="A15">
        <v>14</v>
      </c>
      <c r="B15" s="11" t="s">
        <v>147</v>
      </c>
      <c r="C15" s="15" t="s">
        <v>125</v>
      </c>
      <c r="D15" s="11"/>
      <c r="E15" s="11"/>
    </row>
    <row r="16" spans="1:5" ht="15" customHeight="1" x14ac:dyDescent="0.25">
      <c r="A16">
        <v>15</v>
      </c>
      <c r="B16" s="11" t="s">
        <v>148</v>
      </c>
      <c r="C16" s="11"/>
      <c r="D16" s="11"/>
      <c r="E16" s="11"/>
    </row>
    <row r="17" spans="1:5" ht="15" customHeight="1" x14ac:dyDescent="0.25">
      <c r="A17">
        <v>16</v>
      </c>
      <c r="B17" s="11" t="s">
        <v>149</v>
      </c>
      <c r="C17" s="40" t="s">
        <v>167</v>
      </c>
      <c r="D17" s="11"/>
      <c r="E17" s="11"/>
    </row>
    <row r="18" spans="1:5" ht="15" customHeight="1" x14ac:dyDescent="0.25">
      <c r="A18">
        <v>17</v>
      </c>
      <c r="B18" s="11" t="s">
        <v>150</v>
      </c>
      <c r="C18" s="15" t="s">
        <v>109</v>
      </c>
      <c r="D18" s="11"/>
      <c r="E18" s="11"/>
    </row>
    <row r="19" spans="1:5" ht="15" customHeight="1" x14ac:dyDescent="0.25">
      <c r="A19">
        <v>18</v>
      </c>
      <c r="B19" s="11" t="s">
        <v>151</v>
      </c>
      <c r="C19" s="15" t="s">
        <v>110</v>
      </c>
      <c r="D19" s="11"/>
      <c r="E19" s="11"/>
    </row>
    <row r="20" spans="1:5" ht="15" customHeight="1" x14ac:dyDescent="0.25">
      <c r="A20">
        <v>19</v>
      </c>
      <c r="B20" s="11" t="s">
        <v>152</v>
      </c>
      <c r="C20" s="15" t="s">
        <v>111</v>
      </c>
      <c r="D20" s="11"/>
      <c r="E20" s="11"/>
    </row>
    <row r="21" spans="1:5" s="41" customFormat="1" ht="60" x14ac:dyDescent="0.25">
      <c r="A21" s="41">
        <v>20</v>
      </c>
      <c r="B21" s="41" t="s">
        <v>227</v>
      </c>
      <c r="C21" s="42" t="s">
        <v>112</v>
      </c>
    </row>
    <row r="22" spans="1:5" s="41" customFormat="1" ht="30" x14ac:dyDescent="0.25">
      <c r="C22" s="42" t="s">
        <v>113</v>
      </c>
    </row>
    <row r="23" spans="1:5" s="41" customFormat="1" ht="60" x14ac:dyDescent="0.25">
      <c r="C23" s="42" t="s">
        <v>114</v>
      </c>
    </row>
    <row r="24" spans="1:5" s="41" customFormat="1" ht="30" x14ac:dyDescent="0.25">
      <c r="C24" s="42" t="s">
        <v>115</v>
      </c>
    </row>
    <row r="25" spans="1:5" s="41" customFormat="1" ht="75" x14ac:dyDescent="0.25">
      <c r="C25" s="42" t="s">
        <v>116</v>
      </c>
    </row>
    <row r="26" spans="1:5" s="41" customFormat="1" ht="30" x14ac:dyDescent="0.25">
      <c r="C26" s="42" t="s">
        <v>117</v>
      </c>
    </row>
    <row r="27" spans="1:5" s="41" customFormat="1" ht="45" x14ac:dyDescent="0.25">
      <c r="C27" s="42" t="s">
        <v>118</v>
      </c>
    </row>
    <row r="28" spans="1:5" s="41" customFormat="1" x14ac:dyDescent="0.25">
      <c r="C28" s="42"/>
    </row>
    <row r="29" spans="1:5" x14ac:dyDescent="0.25">
      <c r="C29" s="42"/>
    </row>
    <row r="30" spans="1:5" x14ac:dyDescent="0.25">
      <c r="C30" s="15" t="s">
        <v>119</v>
      </c>
    </row>
    <row r="31" spans="1:5" x14ac:dyDescent="0.25">
      <c r="C31" s="17"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2018</vt:lpstr>
      <vt:lpstr>Instructivo</vt:lpstr>
      <vt:lpstr>Equivalencia BH-BMPT</vt:lpstr>
      <vt:lpstr>Tipo </vt:lpstr>
      <vt:lpstr>Afectación</vt:lpstr>
      <vt:lpstr>ContratacionDirecta</vt:lpstr>
      <vt:lpstr>Mod</vt:lpstr>
      <vt:lpstr>RegimenEspecial</vt:lpstr>
      <vt:lpstr>SeleccionAbreviada</vt:lpstr>
      <vt:lpstr>'2018'!Vacio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Rebeca Gonzalez Jaimes</cp:lastModifiedBy>
  <cp:lastPrinted>2017-10-26T13:33:59Z</cp:lastPrinted>
  <dcterms:created xsi:type="dcterms:W3CDTF">2017-07-18T15:09:18Z</dcterms:created>
  <dcterms:modified xsi:type="dcterms:W3CDTF">2019-03-04T17:42:58Z</dcterms:modified>
</cp:coreProperties>
</file>