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1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Informes\Actualizados\Nvos_Actualizados\OBLIGACIONES X PAGAR\"/>
    </mc:Choice>
  </mc:AlternateContent>
  <xr:revisionPtr revIDLastSave="0" documentId="10_ncr:8100000_{65CB4453-D265-4429-8954-429215286376}" xr6:coauthVersionLast="35" xr6:coauthVersionMax="35" xr10:uidLastSave="{00000000-0000-0000-0000-000000000000}"/>
  <bookViews>
    <workbookView xWindow="0" yWindow="0" windowWidth="20490" windowHeight="8940" xr2:uid="{5509F5C4-8103-43AF-857D-921FDC121964}"/>
  </bookViews>
  <sheets>
    <sheet name="Informe" sheetId="2" r:id="rId1"/>
    <sheet name="Dinamica" sheetId="3" state="hidden" r:id="rId2"/>
    <sheet name="General" sheetId="1" state="hidden" r:id="rId3"/>
  </sheets>
  <externalReferences>
    <externalReference r:id="rId4"/>
  </externalReferences>
  <definedNames>
    <definedName name="_xlnm._FilterDatabase" localSheetId="1" hidden="1">Dinamica!$A$2:$B$16</definedName>
    <definedName name="_xlnm._FilterDatabase" localSheetId="2" hidden="1">General!$A$1:$AG$587</definedName>
    <definedName name="SegmentaciónDeDatos_Año_Suscripción">#N/A</definedName>
    <definedName name="SegmentaciónDeDatos_Clasificación">#N/A</definedName>
    <definedName name="SegmentaciónDeDatos_Estado_Actual">#N/A</definedName>
    <definedName name="SegmentaciónDeDatos_NOMBRE_CONTRATISTA">#N/A</definedName>
  </definedNames>
  <calcPr calcId="179021"/>
  <pivotCaches>
    <pivotCache cacheId="0" r:id="rId5"/>
  </pivotCaches>
  <extLst>
    <ext xmlns:x14="http://schemas.microsoft.com/office/spreadsheetml/2009/9/main" uri="{BBE1A952-AA13-448e-AADC-164F8A28A991}">
      <x14:slicerCaches>
        <x14:slicerCache r:id="rId6"/>
        <x14:slicerCache r:id="rId7"/>
        <x14:slicerCache r:id="rId8"/>
        <x14:slicerCache r:id="rId9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587" i="1" l="1"/>
  <c r="U587" i="1"/>
  <c r="T587" i="1"/>
  <c r="AC586" i="1"/>
  <c r="W586" i="1"/>
  <c r="J586" i="1"/>
  <c r="D586" i="1"/>
  <c r="B586" i="1"/>
  <c r="AC585" i="1"/>
  <c r="W585" i="1"/>
  <c r="J585" i="1"/>
  <c r="D585" i="1"/>
  <c r="B585" i="1"/>
  <c r="AC584" i="1"/>
  <c r="W584" i="1"/>
  <c r="J584" i="1"/>
  <c r="D584" i="1"/>
  <c r="B584" i="1"/>
  <c r="AC583" i="1"/>
  <c r="W583" i="1"/>
  <c r="J583" i="1"/>
  <c r="D583" i="1"/>
  <c r="B583" i="1"/>
  <c r="AC582" i="1"/>
  <c r="W582" i="1"/>
  <c r="J582" i="1"/>
  <c r="D582" i="1"/>
  <c r="B582" i="1"/>
  <c r="AC581" i="1"/>
  <c r="W581" i="1"/>
  <c r="J581" i="1"/>
  <c r="D581" i="1"/>
  <c r="B581" i="1"/>
  <c r="AC580" i="1"/>
  <c r="W580" i="1"/>
  <c r="J580" i="1"/>
  <c r="D580" i="1"/>
  <c r="B580" i="1"/>
  <c r="AC579" i="1"/>
  <c r="W579" i="1"/>
  <c r="J579" i="1"/>
  <c r="D579" i="1"/>
  <c r="B579" i="1"/>
  <c r="AC578" i="1"/>
  <c r="W578" i="1"/>
  <c r="J578" i="1"/>
  <c r="D578" i="1"/>
  <c r="B578" i="1"/>
  <c r="AC577" i="1"/>
  <c r="W577" i="1"/>
  <c r="J577" i="1"/>
  <c r="D577" i="1"/>
  <c r="B577" i="1"/>
  <c r="AC576" i="1"/>
  <c r="W576" i="1"/>
  <c r="J576" i="1"/>
  <c r="D576" i="1"/>
  <c r="B576" i="1"/>
  <c r="AC575" i="1"/>
  <c r="W575" i="1"/>
  <c r="J575" i="1"/>
  <c r="D575" i="1"/>
  <c r="B575" i="1"/>
  <c r="AC574" i="1"/>
  <c r="W574" i="1"/>
  <c r="J574" i="1"/>
  <c r="D574" i="1"/>
  <c r="B574" i="1"/>
  <c r="AC573" i="1"/>
  <c r="W573" i="1"/>
  <c r="J573" i="1"/>
  <c r="D573" i="1"/>
  <c r="B573" i="1"/>
  <c r="AC572" i="1"/>
  <c r="W572" i="1"/>
  <c r="J572" i="1"/>
  <c r="D572" i="1"/>
  <c r="B572" i="1"/>
  <c r="AC571" i="1"/>
  <c r="W571" i="1"/>
  <c r="J571" i="1"/>
  <c r="D571" i="1"/>
  <c r="B571" i="1"/>
  <c r="AC570" i="1"/>
  <c r="W570" i="1"/>
  <c r="J570" i="1"/>
  <c r="D570" i="1"/>
  <c r="B570" i="1"/>
  <c r="AC569" i="1"/>
  <c r="W569" i="1"/>
  <c r="J569" i="1"/>
  <c r="D569" i="1"/>
  <c r="B569" i="1"/>
  <c r="AC568" i="1"/>
  <c r="W568" i="1"/>
  <c r="J568" i="1"/>
  <c r="D568" i="1"/>
  <c r="B568" i="1"/>
  <c r="AC567" i="1"/>
  <c r="W567" i="1"/>
  <c r="J567" i="1"/>
  <c r="D567" i="1"/>
  <c r="B567" i="1"/>
  <c r="AC566" i="1"/>
  <c r="W566" i="1"/>
  <c r="J566" i="1"/>
  <c r="D566" i="1"/>
  <c r="B566" i="1"/>
  <c r="AC565" i="1"/>
  <c r="W565" i="1"/>
  <c r="J565" i="1"/>
  <c r="D565" i="1"/>
  <c r="B565" i="1"/>
  <c r="AC564" i="1"/>
  <c r="W564" i="1"/>
  <c r="J564" i="1"/>
  <c r="D564" i="1"/>
  <c r="B564" i="1"/>
  <c r="AC563" i="1"/>
  <c r="W563" i="1"/>
  <c r="J563" i="1"/>
  <c r="D563" i="1"/>
  <c r="B563" i="1"/>
  <c r="AC562" i="1"/>
  <c r="W562" i="1"/>
  <c r="J562" i="1"/>
  <c r="D562" i="1"/>
  <c r="B562" i="1"/>
  <c r="AC561" i="1"/>
  <c r="W561" i="1"/>
  <c r="J561" i="1"/>
  <c r="D561" i="1"/>
  <c r="B561" i="1"/>
  <c r="AC560" i="1"/>
  <c r="W560" i="1"/>
  <c r="J560" i="1"/>
  <c r="D560" i="1"/>
  <c r="B560" i="1"/>
  <c r="AC559" i="1"/>
  <c r="W559" i="1"/>
  <c r="J559" i="1"/>
  <c r="D559" i="1"/>
  <c r="B559" i="1"/>
  <c r="AC558" i="1"/>
  <c r="W558" i="1"/>
  <c r="J558" i="1"/>
  <c r="D558" i="1"/>
  <c r="B558" i="1"/>
  <c r="AC557" i="1"/>
  <c r="W557" i="1"/>
  <c r="J557" i="1"/>
  <c r="D557" i="1"/>
  <c r="B557" i="1"/>
  <c r="AC556" i="1"/>
  <c r="W556" i="1"/>
  <c r="J556" i="1"/>
  <c r="D556" i="1"/>
  <c r="B556" i="1"/>
  <c r="AC555" i="1"/>
  <c r="W555" i="1"/>
  <c r="J555" i="1"/>
  <c r="D555" i="1"/>
  <c r="B555" i="1"/>
  <c r="AC554" i="1"/>
  <c r="W554" i="1"/>
  <c r="J554" i="1"/>
  <c r="D554" i="1"/>
  <c r="B554" i="1"/>
  <c r="AC553" i="1"/>
  <c r="W553" i="1"/>
  <c r="J553" i="1"/>
  <c r="D553" i="1"/>
  <c r="B553" i="1"/>
  <c r="AC552" i="1"/>
  <c r="W552" i="1"/>
  <c r="J552" i="1"/>
  <c r="D552" i="1"/>
  <c r="B552" i="1"/>
  <c r="AC551" i="1"/>
  <c r="W551" i="1"/>
  <c r="J551" i="1"/>
  <c r="D551" i="1"/>
  <c r="B551" i="1"/>
  <c r="AC550" i="1"/>
  <c r="W550" i="1"/>
  <c r="J550" i="1"/>
  <c r="D550" i="1"/>
  <c r="B550" i="1"/>
  <c r="AC549" i="1"/>
  <c r="W549" i="1"/>
  <c r="J549" i="1"/>
  <c r="D549" i="1"/>
  <c r="B549" i="1"/>
  <c r="AC548" i="1"/>
  <c r="W548" i="1"/>
  <c r="J548" i="1"/>
  <c r="D548" i="1"/>
  <c r="B548" i="1"/>
  <c r="AC547" i="1"/>
  <c r="W547" i="1"/>
  <c r="J547" i="1"/>
  <c r="D547" i="1"/>
  <c r="B547" i="1"/>
  <c r="AC546" i="1"/>
  <c r="W546" i="1"/>
  <c r="J546" i="1"/>
  <c r="D546" i="1"/>
  <c r="B546" i="1"/>
  <c r="AC545" i="1"/>
  <c r="W545" i="1"/>
  <c r="J545" i="1"/>
  <c r="D545" i="1"/>
  <c r="B545" i="1"/>
  <c r="AC544" i="1"/>
  <c r="W544" i="1"/>
  <c r="J544" i="1"/>
  <c r="D544" i="1"/>
  <c r="B544" i="1"/>
  <c r="AC543" i="1"/>
  <c r="W543" i="1"/>
  <c r="J543" i="1"/>
  <c r="D543" i="1"/>
  <c r="B543" i="1"/>
  <c r="AC542" i="1"/>
  <c r="W542" i="1"/>
  <c r="J542" i="1"/>
  <c r="D542" i="1"/>
  <c r="B542" i="1"/>
  <c r="AC541" i="1"/>
  <c r="W541" i="1"/>
  <c r="J541" i="1"/>
  <c r="D541" i="1"/>
  <c r="B541" i="1"/>
  <c r="AC540" i="1"/>
  <c r="W540" i="1"/>
  <c r="J540" i="1"/>
  <c r="D540" i="1"/>
  <c r="B540" i="1"/>
  <c r="AC539" i="1"/>
  <c r="W539" i="1"/>
  <c r="J539" i="1"/>
  <c r="D539" i="1"/>
  <c r="B539" i="1"/>
  <c r="AC538" i="1"/>
  <c r="W538" i="1"/>
  <c r="J538" i="1"/>
  <c r="D538" i="1"/>
  <c r="B538" i="1"/>
  <c r="AC537" i="1"/>
  <c r="W537" i="1"/>
  <c r="J537" i="1"/>
  <c r="D537" i="1"/>
  <c r="B537" i="1"/>
  <c r="AC536" i="1"/>
  <c r="W536" i="1"/>
  <c r="J536" i="1"/>
  <c r="D536" i="1"/>
  <c r="B536" i="1"/>
  <c r="AC535" i="1"/>
  <c r="W535" i="1"/>
  <c r="J535" i="1"/>
  <c r="D535" i="1"/>
  <c r="B535" i="1"/>
  <c r="AC534" i="1"/>
  <c r="W534" i="1"/>
  <c r="J534" i="1"/>
  <c r="D534" i="1"/>
  <c r="B534" i="1"/>
  <c r="AC533" i="1"/>
  <c r="W533" i="1"/>
  <c r="J533" i="1"/>
  <c r="D533" i="1"/>
  <c r="B533" i="1"/>
  <c r="AC532" i="1"/>
  <c r="W532" i="1"/>
  <c r="J532" i="1"/>
  <c r="D532" i="1"/>
  <c r="B532" i="1"/>
  <c r="AC531" i="1"/>
  <c r="W531" i="1"/>
  <c r="J531" i="1"/>
  <c r="D531" i="1"/>
  <c r="B531" i="1"/>
  <c r="AC530" i="1"/>
  <c r="W530" i="1"/>
  <c r="J530" i="1"/>
  <c r="D530" i="1"/>
  <c r="B530" i="1"/>
  <c r="AC529" i="1"/>
  <c r="W529" i="1"/>
  <c r="J529" i="1"/>
  <c r="D529" i="1"/>
  <c r="B529" i="1"/>
  <c r="AC528" i="1"/>
  <c r="W528" i="1"/>
  <c r="J528" i="1"/>
  <c r="D528" i="1"/>
  <c r="B528" i="1"/>
  <c r="AC527" i="1"/>
  <c r="W527" i="1"/>
  <c r="J527" i="1"/>
  <c r="D527" i="1"/>
  <c r="B527" i="1"/>
  <c r="AC526" i="1"/>
  <c r="W526" i="1"/>
  <c r="J526" i="1"/>
  <c r="D526" i="1"/>
  <c r="B526" i="1"/>
  <c r="AC525" i="1"/>
  <c r="W525" i="1"/>
  <c r="J525" i="1"/>
  <c r="D525" i="1"/>
  <c r="B525" i="1"/>
  <c r="AC524" i="1"/>
  <c r="W524" i="1"/>
  <c r="J524" i="1"/>
  <c r="D524" i="1"/>
  <c r="B524" i="1"/>
  <c r="AC523" i="1"/>
  <c r="W523" i="1"/>
  <c r="J523" i="1"/>
  <c r="D523" i="1"/>
  <c r="B523" i="1"/>
  <c r="AC522" i="1"/>
  <c r="W522" i="1"/>
  <c r="J522" i="1"/>
  <c r="D522" i="1"/>
  <c r="B522" i="1"/>
  <c r="AC521" i="1"/>
  <c r="W521" i="1"/>
  <c r="J521" i="1"/>
  <c r="D521" i="1"/>
  <c r="B521" i="1"/>
  <c r="AC520" i="1"/>
  <c r="W520" i="1"/>
  <c r="J520" i="1"/>
  <c r="D520" i="1"/>
  <c r="B520" i="1"/>
  <c r="AC519" i="1"/>
  <c r="W519" i="1"/>
  <c r="J519" i="1"/>
  <c r="D519" i="1"/>
  <c r="B519" i="1"/>
  <c r="AC518" i="1"/>
  <c r="W518" i="1"/>
  <c r="J518" i="1"/>
  <c r="D518" i="1"/>
  <c r="B518" i="1"/>
  <c r="AC517" i="1"/>
  <c r="W517" i="1"/>
  <c r="J517" i="1"/>
  <c r="D517" i="1"/>
  <c r="B517" i="1"/>
  <c r="AC516" i="1"/>
  <c r="W516" i="1"/>
  <c r="J516" i="1"/>
  <c r="D516" i="1"/>
  <c r="B516" i="1"/>
  <c r="AC515" i="1"/>
  <c r="W515" i="1"/>
  <c r="J515" i="1"/>
  <c r="D515" i="1"/>
  <c r="B515" i="1"/>
  <c r="AC514" i="1"/>
  <c r="W514" i="1"/>
  <c r="J514" i="1"/>
  <c r="D514" i="1"/>
  <c r="B514" i="1"/>
  <c r="AC513" i="1"/>
  <c r="W513" i="1"/>
  <c r="J513" i="1"/>
  <c r="D513" i="1"/>
  <c r="B513" i="1"/>
  <c r="AC512" i="1"/>
  <c r="W512" i="1"/>
  <c r="J512" i="1"/>
  <c r="D512" i="1"/>
  <c r="B512" i="1"/>
  <c r="AC511" i="1"/>
  <c r="W511" i="1"/>
  <c r="J511" i="1"/>
  <c r="D511" i="1"/>
  <c r="B511" i="1"/>
  <c r="AC510" i="1"/>
  <c r="W510" i="1"/>
  <c r="J510" i="1"/>
  <c r="D510" i="1"/>
  <c r="B510" i="1"/>
  <c r="AC509" i="1"/>
  <c r="W509" i="1"/>
  <c r="J509" i="1"/>
  <c r="D509" i="1"/>
  <c r="B509" i="1"/>
  <c r="AC508" i="1"/>
  <c r="W508" i="1"/>
  <c r="J508" i="1"/>
  <c r="D508" i="1"/>
  <c r="B508" i="1"/>
  <c r="AC507" i="1"/>
  <c r="W507" i="1"/>
  <c r="J507" i="1"/>
  <c r="D507" i="1"/>
  <c r="B507" i="1"/>
  <c r="AC506" i="1"/>
  <c r="W506" i="1"/>
  <c r="J506" i="1"/>
  <c r="D506" i="1"/>
  <c r="B506" i="1"/>
  <c r="AC505" i="1"/>
  <c r="W505" i="1"/>
  <c r="J505" i="1"/>
  <c r="D505" i="1"/>
  <c r="B505" i="1"/>
  <c r="AC504" i="1"/>
  <c r="W504" i="1"/>
  <c r="J504" i="1"/>
  <c r="D504" i="1"/>
  <c r="B504" i="1"/>
  <c r="AC503" i="1"/>
  <c r="W503" i="1"/>
  <c r="J503" i="1"/>
  <c r="D503" i="1"/>
  <c r="B503" i="1"/>
  <c r="AC502" i="1"/>
  <c r="W502" i="1"/>
  <c r="J502" i="1"/>
  <c r="D502" i="1"/>
  <c r="B502" i="1"/>
  <c r="AC501" i="1"/>
  <c r="W501" i="1"/>
  <c r="J501" i="1"/>
  <c r="D501" i="1"/>
  <c r="B501" i="1"/>
  <c r="AC500" i="1"/>
  <c r="W500" i="1"/>
  <c r="J500" i="1"/>
  <c r="D500" i="1"/>
  <c r="B500" i="1"/>
  <c r="AC499" i="1"/>
  <c r="W499" i="1"/>
  <c r="J499" i="1"/>
  <c r="D499" i="1"/>
  <c r="B499" i="1"/>
  <c r="AC498" i="1"/>
  <c r="W498" i="1"/>
  <c r="J498" i="1"/>
  <c r="D498" i="1"/>
  <c r="B498" i="1"/>
  <c r="AC497" i="1"/>
  <c r="W497" i="1"/>
  <c r="J497" i="1"/>
  <c r="D497" i="1"/>
  <c r="B497" i="1"/>
  <c r="AC496" i="1"/>
  <c r="W496" i="1"/>
  <c r="J496" i="1"/>
  <c r="D496" i="1"/>
  <c r="B496" i="1"/>
  <c r="AC495" i="1"/>
  <c r="W495" i="1"/>
  <c r="J495" i="1"/>
  <c r="D495" i="1"/>
  <c r="B495" i="1"/>
  <c r="AC494" i="1"/>
  <c r="W494" i="1"/>
  <c r="J494" i="1"/>
  <c r="D494" i="1"/>
  <c r="B494" i="1"/>
  <c r="AC493" i="1"/>
  <c r="W493" i="1"/>
  <c r="J493" i="1"/>
  <c r="D493" i="1"/>
  <c r="B493" i="1"/>
  <c r="AC492" i="1"/>
  <c r="W492" i="1"/>
  <c r="J492" i="1"/>
  <c r="D492" i="1"/>
  <c r="B492" i="1"/>
  <c r="AC491" i="1"/>
  <c r="W491" i="1"/>
  <c r="J491" i="1"/>
  <c r="D491" i="1"/>
  <c r="B491" i="1"/>
  <c r="AC490" i="1"/>
  <c r="W490" i="1"/>
  <c r="J490" i="1"/>
  <c r="D490" i="1"/>
  <c r="B490" i="1"/>
  <c r="AC489" i="1"/>
  <c r="W489" i="1"/>
  <c r="J489" i="1"/>
  <c r="D489" i="1"/>
  <c r="B489" i="1"/>
  <c r="AC488" i="1"/>
  <c r="W488" i="1"/>
  <c r="J488" i="1"/>
  <c r="D488" i="1"/>
  <c r="B488" i="1"/>
  <c r="AC487" i="1"/>
  <c r="W487" i="1"/>
  <c r="J487" i="1"/>
  <c r="D487" i="1"/>
  <c r="B487" i="1"/>
  <c r="AC486" i="1"/>
  <c r="W486" i="1"/>
  <c r="J486" i="1"/>
  <c r="D486" i="1"/>
  <c r="B486" i="1"/>
  <c r="AC485" i="1"/>
  <c r="W485" i="1"/>
  <c r="J485" i="1"/>
  <c r="D485" i="1"/>
  <c r="B485" i="1"/>
  <c r="AC484" i="1"/>
  <c r="W484" i="1"/>
  <c r="J484" i="1"/>
  <c r="D484" i="1"/>
  <c r="B484" i="1"/>
  <c r="AC483" i="1"/>
  <c r="W483" i="1"/>
  <c r="J483" i="1"/>
  <c r="D483" i="1"/>
  <c r="B483" i="1"/>
  <c r="AC482" i="1"/>
  <c r="W482" i="1"/>
  <c r="J482" i="1"/>
  <c r="D482" i="1"/>
  <c r="B482" i="1"/>
  <c r="AC481" i="1"/>
  <c r="W481" i="1"/>
  <c r="J481" i="1"/>
  <c r="D481" i="1"/>
  <c r="B481" i="1"/>
  <c r="AC480" i="1"/>
  <c r="W480" i="1"/>
  <c r="J480" i="1"/>
  <c r="D480" i="1"/>
  <c r="B480" i="1"/>
  <c r="AC479" i="1"/>
  <c r="W479" i="1"/>
  <c r="J479" i="1"/>
  <c r="D479" i="1"/>
  <c r="B479" i="1"/>
  <c r="AC478" i="1"/>
  <c r="W478" i="1"/>
  <c r="J478" i="1"/>
  <c r="D478" i="1"/>
  <c r="B478" i="1"/>
  <c r="AC477" i="1"/>
  <c r="W477" i="1"/>
  <c r="J477" i="1"/>
  <c r="D477" i="1"/>
  <c r="B477" i="1"/>
  <c r="AC476" i="1"/>
  <c r="W476" i="1"/>
  <c r="J476" i="1"/>
  <c r="D476" i="1"/>
  <c r="B476" i="1"/>
  <c r="AC475" i="1"/>
  <c r="W475" i="1"/>
  <c r="J475" i="1"/>
  <c r="D475" i="1"/>
  <c r="B475" i="1"/>
  <c r="AC474" i="1"/>
  <c r="W474" i="1"/>
  <c r="J474" i="1"/>
  <c r="D474" i="1"/>
  <c r="B474" i="1"/>
  <c r="AC473" i="1"/>
  <c r="W473" i="1"/>
  <c r="J473" i="1"/>
  <c r="D473" i="1"/>
  <c r="B473" i="1"/>
  <c r="AC472" i="1"/>
  <c r="W472" i="1"/>
  <c r="J472" i="1"/>
  <c r="D472" i="1"/>
  <c r="B472" i="1"/>
  <c r="AC471" i="1"/>
  <c r="W471" i="1"/>
  <c r="J471" i="1"/>
  <c r="D471" i="1"/>
  <c r="B471" i="1"/>
  <c r="AC470" i="1"/>
  <c r="W470" i="1"/>
  <c r="J470" i="1"/>
  <c r="D470" i="1"/>
  <c r="B470" i="1"/>
  <c r="AC469" i="1"/>
  <c r="W469" i="1"/>
  <c r="J469" i="1"/>
  <c r="D469" i="1"/>
  <c r="B469" i="1"/>
  <c r="AC468" i="1"/>
  <c r="W468" i="1"/>
  <c r="J468" i="1"/>
  <c r="D468" i="1"/>
  <c r="B468" i="1"/>
  <c r="AC467" i="1"/>
  <c r="W467" i="1"/>
  <c r="J467" i="1"/>
  <c r="D467" i="1"/>
  <c r="B467" i="1"/>
  <c r="AC466" i="1"/>
  <c r="W466" i="1"/>
  <c r="J466" i="1"/>
  <c r="D466" i="1"/>
  <c r="B466" i="1"/>
  <c r="AC465" i="1"/>
  <c r="W465" i="1"/>
  <c r="J465" i="1"/>
  <c r="D465" i="1"/>
  <c r="B465" i="1"/>
  <c r="AC464" i="1"/>
  <c r="W464" i="1"/>
  <c r="J464" i="1"/>
  <c r="D464" i="1"/>
  <c r="B464" i="1"/>
  <c r="AC463" i="1"/>
  <c r="W463" i="1"/>
  <c r="J463" i="1"/>
  <c r="D463" i="1"/>
  <c r="B463" i="1"/>
  <c r="AC462" i="1"/>
  <c r="W462" i="1"/>
  <c r="J462" i="1"/>
  <c r="D462" i="1"/>
  <c r="B462" i="1"/>
  <c r="AC461" i="1"/>
  <c r="W461" i="1"/>
  <c r="J461" i="1"/>
  <c r="D461" i="1"/>
  <c r="B461" i="1"/>
  <c r="AC460" i="1"/>
  <c r="W460" i="1"/>
  <c r="J460" i="1"/>
  <c r="D460" i="1"/>
  <c r="B460" i="1"/>
  <c r="AC459" i="1"/>
  <c r="W459" i="1"/>
  <c r="J459" i="1"/>
  <c r="D459" i="1"/>
  <c r="B459" i="1"/>
  <c r="AC458" i="1"/>
  <c r="W458" i="1"/>
  <c r="J458" i="1"/>
  <c r="D458" i="1"/>
  <c r="B458" i="1"/>
  <c r="AC457" i="1"/>
  <c r="W457" i="1"/>
  <c r="J457" i="1"/>
  <c r="D457" i="1"/>
  <c r="B457" i="1"/>
  <c r="AC456" i="1"/>
  <c r="W456" i="1"/>
  <c r="J456" i="1"/>
  <c r="D456" i="1"/>
  <c r="B456" i="1"/>
  <c r="AC455" i="1"/>
  <c r="W455" i="1"/>
  <c r="J455" i="1"/>
  <c r="D455" i="1"/>
  <c r="B455" i="1"/>
  <c r="AC454" i="1"/>
  <c r="W454" i="1"/>
  <c r="J454" i="1"/>
  <c r="D454" i="1"/>
  <c r="B454" i="1"/>
  <c r="AC453" i="1"/>
  <c r="W453" i="1"/>
  <c r="J453" i="1"/>
  <c r="D453" i="1"/>
  <c r="B453" i="1"/>
  <c r="AC452" i="1"/>
  <c r="W452" i="1"/>
  <c r="J452" i="1"/>
  <c r="D452" i="1"/>
  <c r="B452" i="1"/>
  <c r="AC451" i="1"/>
  <c r="W451" i="1"/>
  <c r="J451" i="1"/>
  <c r="D451" i="1"/>
  <c r="B451" i="1"/>
  <c r="AC450" i="1"/>
  <c r="W450" i="1"/>
  <c r="J450" i="1"/>
  <c r="D450" i="1"/>
  <c r="B450" i="1"/>
  <c r="AC449" i="1"/>
  <c r="W449" i="1"/>
  <c r="J449" i="1"/>
  <c r="D449" i="1"/>
  <c r="B449" i="1"/>
  <c r="AC448" i="1"/>
  <c r="W448" i="1"/>
  <c r="J448" i="1"/>
  <c r="D448" i="1"/>
  <c r="B448" i="1"/>
  <c r="AC447" i="1"/>
  <c r="W447" i="1"/>
  <c r="J447" i="1"/>
  <c r="D447" i="1"/>
  <c r="B447" i="1"/>
  <c r="AC446" i="1"/>
  <c r="W446" i="1"/>
  <c r="J446" i="1"/>
  <c r="D446" i="1"/>
  <c r="B446" i="1"/>
  <c r="AC445" i="1"/>
  <c r="W445" i="1"/>
  <c r="J445" i="1"/>
  <c r="D445" i="1"/>
  <c r="B445" i="1"/>
  <c r="AC444" i="1"/>
  <c r="W444" i="1"/>
  <c r="J444" i="1"/>
  <c r="D444" i="1"/>
  <c r="B444" i="1"/>
  <c r="AC443" i="1"/>
  <c r="W443" i="1"/>
  <c r="J443" i="1"/>
  <c r="D443" i="1"/>
  <c r="B443" i="1"/>
  <c r="AC442" i="1"/>
  <c r="W442" i="1"/>
  <c r="J442" i="1"/>
  <c r="D442" i="1"/>
  <c r="B442" i="1"/>
  <c r="AC441" i="1"/>
  <c r="W441" i="1"/>
  <c r="J441" i="1"/>
  <c r="D441" i="1"/>
  <c r="B441" i="1"/>
  <c r="AC440" i="1"/>
  <c r="W440" i="1"/>
  <c r="J440" i="1"/>
  <c r="D440" i="1"/>
  <c r="B440" i="1"/>
  <c r="AC439" i="1"/>
  <c r="W439" i="1"/>
  <c r="J439" i="1"/>
  <c r="D439" i="1"/>
  <c r="B439" i="1"/>
  <c r="AC438" i="1"/>
  <c r="W438" i="1"/>
  <c r="J438" i="1"/>
  <c r="D438" i="1"/>
  <c r="B438" i="1"/>
  <c r="AC437" i="1"/>
  <c r="W437" i="1"/>
  <c r="J437" i="1"/>
  <c r="D437" i="1"/>
  <c r="B437" i="1"/>
  <c r="AC436" i="1"/>
  <c r="W436" i="1"/>
  <c r="J436" i="1"/>
  <c r="D436" i="1"/>
  <c r="B436" i="1"/>
  <c r="AC435" i="1"/>
  <c r="W435" i="1"/>
  <c r="J435" i="1"/>
  <c r="D435" i="1"/>
  <c r="B435" i="1"/>
  <c r="AC434" i="1"/>
  <c r="W434" i="1"/>
  <c r="J434" i="1"/>
  <c r="D434" i="1"/>
  <c r="B434" i="1"/>
  <c r="AC433" i="1"/>
  <c r="W433" i="1"/>
  <c r="J433" i="1"/>
  <c r="D433" i="1"/>
  <c r="B433" i="1"/>
  <c r="AC432" i="1"/>
  <c r="W432" i="1"/>
  <c r="J432" i="1"/>
  <c r="D432" i="1"/>
  <c r="B432" i="1"/>
  <c r="AC431" i="1"/>
  <c r="W431" i="1"/>
  <c r="J431" i="1"/>
  <c r="D431" i="1"/>
  <c r="B431" i="1"/>
  <c r="AC430" i="1"/>
  <c r="W430" i="1"/>
  <c r="J430" i="1"/>
  <c r="D430" i="1"/>
  <c r="B430" i="1"/>
  <c r="AC429" i="1"/>
  <c r="W429" i="1"/>
  <c r="J429" i="1"/>
  <c r="D429" i="1"/>
  <c r="B429" i="1"/>
  <c r="AC428" i="1"/>
  <c r="W428" i="1"/>
  <c r="J428" i="1"/>
  <c r="D428" i="1"/>
  <c r="B428" i="1"/>
  <c r="AC427" i="1"/>
  <c r="W427" i="1"/>
  <c r="J427" i="1"/>
  <c r="D427" i="1"/>
  <c r="B427" i="1"/>
  <c r="AC426" i="1"/>
  <c r="W426" i="1"/>
  <c r="J426" i="1"/>
  <c r="D426" i="1"/>
  <c r="B426" i="1"/>
  <c r="AC425" i="1"/>
  <c r="W425" i="1"/>
  <c r="J425" i="1"/>
  <c r="D425" i="1"/>
  <c r="B425" i="1"/>
  <c r="AC424" i="1"/>
  <c r="W424" i="1"/>
  <c r="J424" i="1"/>
  <c r="D424" i="1"/>
  <c r="B424" i="1"/>
  <c r="AC423" i="1"/>
  <c r="W423" i="1"/>
  <c r="J423" i="1"/>
  <c r="D423" i="1"/>
  <c r="B423" i="1"/>
  <c r="AC422" i="1"/>
  <c r="W422" i="1"/>
  <c r="J422" i="1"/>
  <c r="D422" i="1"/>
  <c r="B422" i="1"/>
  <c r="AC421" i="1"/>
  <c r="W421" i="1"/>
  <c r="J421" i="1"/>
  <c r="D421" i="1"/>
  <c r="B421" i="1"/>
  <c r="AC420" i="1"/>
  <c r="W420" i="1"/>
  <c r="J420" i="1"/>
  <c r="D420" i="1"/>
  <c r="B420" i="1"/>
  <c r="AC419" i="1"/>
  <c r="W419" i="1"/>
  <c r="J419" i="1"/>
  <c r="D419" i="1"/>
  <c r="B419" i="1"/>
  <c r="AC418" i="1"/>
  <c r="W418" i="1"/>
  <c r="J418" i="1"/>
  <c r="D418" i="1"/>
  <c r="B418" i="1"/>
  <c r="AC417" i="1"/>
  <c r="W417" i="1"/>
  <c r="J417" i="1"/>
  <c r="D417" i="1"/>
  <c r="B417" i="1"/>
  <c r="AC416" i="1"/>
  <c r="W416" i="1"/>
  <c r="J416" i="1"/>
  <c r="D416" i="1"/>
  <c r="B416" i="1"/>
  <c r="AC415" i="1"/>
  <c r="W415" i="1"/>
  <c r="J415" i="1"/>
  <c r="D415" i="1"/>
  <c r="B415" i="1"/>
  <c r="AC414" i="1"/>
  <c r="W414" i="1"/>
  <c r="J414" i="1"/>
  <c r="D414" i="1"/>
  <c r="B414" i="1"/>
  <c r="AC413" i="1"/>
  <c r="W413" i="1"/>
  <c r="J413" i="1"/>
  <c r="D413" i="1"/>
  <c r="B413" i="1"/>
  <c r="AC412" i="1"/>
  <c r="W412" i="1"/>
  <c r="J412" i="1"/>
  <c r="D412" i="1"/>
  <c r="B412" i="1"/>
  <c r="AC411" i="1"/>
  <c r="W411" i="1"/>
  <c r="J411" i="1"/>
  <c r="D411" i="1"/>
  <c r="B411" i="1"/>
  <c r="AC410" i="1"/>
  <c r="W410" i="1"/>
  <c r="J410" i="1"/>
  <c r="D410" i="1"/>
  <c r="B410" i="1"/>
  <c r="AC409" i="1"/>
  <c r="W409" i="1"/>
  <c r="J409" i="1"/>
  <c r="D409" i="1"/>
  <c r="B409" i="1"/>
  <c r="AC408" i="1"/>
  <c r="W408" i="1"/>
  <c r="J408" i="1"/>
  <c r="D408" i="1"/>
  <c r="B408" i="1"/>
  <c r="AC407" i="1"/>
  <c r="W407" i="1"/>
  <c r="J407" i="1"/>
  <c r="D407" i="1"/>
  <c r="B407" i="1"/>
  <c r="AC406" i="1"/>
  <c r="W406" i="1"/>
  <c r="J406" i="1"/>
  <c r="D406" i="1"/>
  <c r="B406" i="1"/>
  <c r="AC405" i="1"/>
  <c r="W405" i="1"/>
  <c r="J405" i="1"/>
  <c r="D405" i="1"/>
  <c r="B405" i="1"/>
  <c r="AC404" i="1"/>
  <c r="W404" i="1"/>
  <c r="J404" i="1"/>
  <c r="D404" i="1"/>
  <c r="B404" i="1"/>
  <c r="AC403" i="1"/>
  <c r="W403" i="1"/>
  <c r="J403" i="1"/>
  <c r="D403" i="1"/>
  <c r="B403" i="1"/>
  <c r="AC402" i="1"/>
  <c r="W402" i="1"/>
  <c r="J402" i="1"/>
  <c r="D402" i="1"/>
  <c r="B402" i="1"/>
  <c r="AC401" i="1"/>
  <c r="W401" i="1"/>
  <c r="J401" i="1"/>
  <c r="D401" i="1"/>
  <c r="B401" i="1"/>
  <c r="AC400" i="1"/>
  <c r="W400" i="1"/>
  <c r="J400" i="1"/>
  <c r="D400" i="1"/>
  <c r="B400" i="1"/>
  <c r="AC399" i="1"/>
  <c r="W399" i="1"/>
  <c r="J399" i="1"/>
  <c r="D399" i="1"/>
  <c r="B399" i="1"/>
  <c r="AC398" i="1"/>
  <c r="W398" i="1"/>
  <c r="J398" i="1"/>
  <c r="D398" i="1"/>
  <c r="B398" i="1"/>
  <c r="AC397" i="1"/>
  <c r="W397" i="1"/>
  <c r="J397" i="1"/>
  <c r="D397" i="1"/>
  <c r="B397" i="1"/>
  <c r="AC396" i="1"/>
  <c r="W396" i="1"/>
  <c r="J396" i="1"/>
  <c r="D396" i="1"/>
  <c r="B396" i="1"/>
  <c r="AC395" i="1"/>
  <c r="W395" i="1"/>
  <c r="J395" i="1"/>
  <c r="D395" i="1"/>
  <c r="B395" i="1"/>
  <c r="AC394" i="1"/>
  <c r="W394" i="1"/>
  <c r="J394" i="1"/>
  <c r="D394" i="1"/>
  <c r="B394" i="1"/>
  <c r="AC393" i="1"/>
  <c r="W393" i="1"/>
  <c r="J393" i="1"/>
  <c r="D393" i="1"/>
  <c r="B393" i="1"/>
  <c r="AC392" i="1"/>
  <c r="W392" i="1"/>
  <c r="J392" i="1"/>
  <c r="D392" i="1"/>
  <c r="B392" i="1"/>
  <c r="AC391" i="1"/>
  <c r="W391" i="1"/>
  <c r="J391" i="1"/>
  <c r="D391" i="1"/>
  <c r="B391" i="1"/>
  <c r="AC390" i="1"/>
  <c r="W390" i="1"/>
  <c r="J390" i="1"/>
  <c r="D390" i="1"/>
  <c r="B390" i="1"/>
  <c r="AC389" i="1"/>
  <c r="W389" i="1"/>
  <c r="J389" i="1"/>
  <c r="D389" i="1"/>
  <c r="B389" i="1"/>
  <c r="AC388" i="1"/>
  <c r="W388" i="1"/>
  <c r="J388" i="1"/>
  <c r="D388" i="1"/>
  <c r="B388" i="1"/>
  <c r="AC387" i="1"/>
  <c r="W387" i="1"/>
  <c r="J387" i="1"/>
  <c r="D387" i="1"/>
  <c r="B387" i="1"/>
  <c r="AC386" i="1"/>
  <c r="W386" i="1"/>
  <c r="J386" i="1"/>
  <c r="D386" i="1"/>
  <c r="B386" i="1"/>
  <c r="AC385" i="1"/>
  <c r="W385" i="1"/>
  <c r="J385" i="1"/>
  <c r="D385" i="1"/>
  <c r="B385" i="1"/>
  <c r="AC384" i="1"/>
  <c r="W384" i="1"/>
  <c r="J384" i="1"/>
  <c r="D384" i="1"/>
  <c r="B384" i="1"/>
  <c r="AC383" i="1"/>
  <c r="W383" i="1"/>
  <c r="J383" i="1"/>
  <c r="D383" i="1"/>
  <c r="B383" i="1"/>
  <c r="AC382" i="1"/>
  <c r="W382" i="1"/>
  <c r="J382" i="1"/>
  <c r="D382" i="1"/>
  <c r="B382" i="1"/>
  <c r="AC381" i="1"/>
  <c r="W381" i="1"/>
  <c r="J381" i="1"/>
  <c r="D381" i="1"/>
  <c r="B381" i="1"/>
  <c r="AC380" i="1"/>
  <c r="W380" i="1"/>
  <c r="J380" i="1"/>
  <c r="D380" i="1"/>
  <c r="B380" i="1"/>
  <c r="AC379" i="1"/>
  <c r="W379" i="1"/>
  <c r="J379" i="1"/>
  <c r="D379" i="1"/>
  <c r="B379" i="1"/>
  <c r="AC378" i="1"/>
  <c r="W378" i="1"/>
  <c r="J378" i="1"/>
  <c r="D378" i="1"/>
  <c r="B378" i="1"/>
  <c r="AC377" i="1"/>
  <c r="W377" i="1"/>
  <c r="J377" i="1"/>
  <c r="D377" i="1"/>
  <c r="B377" i="1"/>
  <c r="AC376" i="1"/>
  <c r="W376" i="1"/>
  <c r="J376" i="1"/>
  <c r="D376" i="1"/>
  <c r="B376" i="1"/>
  <c r="AC375" i="1"/>
  <c r="W375" i="1"/>
  <c r="J375" i="1"/>
  <c r="D375" i="1"/>
  <c r="B375" i="1"/>
  <c r="AC374" i="1"/>
  <c r="W374" i="1"/>
  <c r="J374" i="1"/>
  <c r="D374" i="1"/>
  <c r="B374" i="1"/>
  <c r="AC373" i="1"/>
  <c r="W373" i="1"/>
  <c r="J373" i="1"/>
  <c r="D373" i="1"/>
  <c r="B373" i="1"/>
  <c r="AC372" i="1"/>
  <c r="W372" i="1"/>
  <c r="J372" i="1"/>
  <c r="D372" i="1"/>
  <c r="B372" i="1"/>
  <c r="AC371" i="1"/>
  <c r="W371" i="1"/>
  <c r="J371" i="1"/>
  <c r="D371" i="1"/>
  <c r="B371" i="1"/>
  <c r="AC370" i="1"/>
  <c r="W370" i="1"/>
  <c r="J370" i="1"/>
  <c r="D370" i="1"/>
  <c r="B370" i="1"/>
  <c r="AC369" i="1"/>
  <c r="W369" i="1"/>
  <c r="J369" i="1"/>
  <c r="D369" i="1"/>
  <c r="B369" i="1"/>
  <c r="AC368" i="1"/>
  <c r="W368" i="1"/>
  <c r="J368" i="1"/>
  <c r="D368" i="1"/>
  <c r="B368" i="1"/>
  <c r="AC367" i="1"/>
  <c r="W367" i="1"/>
  <c r="J367" i="1"/>
  <c r="D367" i="1"/>
  <c r="B367" i="1"/>
  <c r="AC366" i="1"/>
  <c r="W366" i="1"/>
  <c r="J366" i="1"/>
  <c r="D366" i="1"/>
  <c r="B366" i="1"/>
  <c r="AC365" i="1"/>
  <c r="W365" i="1"/>
  <c r="J365" i="1"/>
  <c r="D365" i="1"/>
  <c r="B365" i="1"/>
  <c r="AC364" i="1"/>
  <c r="W364" i="1"/>
  <c r="J364" i="1"/>
  <c r="D364" i="1"/>
  <c r="B364" i="1"/>
  <c r="AC363" i="1"/>
  <c r="W363" i="1"/>
  <c r="J363" i="1"/>
  <c r="D363" i="1"/>
  <c r="B363" i="1"/>
  <c r="AC362" i="1"/>
  <c r="W362" i="1"/>
  <c r="J362" i="1"/>
  <c r="D362" i="1"/>
  <c r="B362" i="1"/>
  <c r="AC361" i="1"/>
  <c r="W361" i="1"/>
  <c r="J361" i="1"/>
  <c r="D361" i="1"/>
  <c r="B361" i="1"/>
  <c r="AC360" i="1"/>
  <c r="W360" i="1"/>
  <c r="J360" i="1"/>
  <c r="D360" i="1"/>
  <c r="B360" i="1"/>
  <c r="AC359" i="1"/>
  <c r="W359" i="1"/>
  <c r="J359" i="1"/>
  <c r="D359" i="1"/>
  <c r="B359" i="1"/>
  <c r="AC358" i="1"/>
  <c r="W358" i="1"/>
  <c r="J358" i="1"/>
  <c r="D358" i="1"/>
  <c r="B358" i="1"/>
  <c r="AC357" i="1"/>
  <c r="W357" i="1"/>
  <c r="J357" i="1"/>
  <c r="D357" i="1"/>
  <c r="B357" i="1"/>
  <c r="AC356" i="1"/>
  <c r="W356" i="1"/>
  <c r="J356" i="1"/>
  <c r="D356" i="1"/>
  <c r="B356" i="1"/>
  <c r="AC355" i="1"/>
  <c r="W355" i="1"/>
  <c r="J355" i="1"/>
  <c r="D355" i="1"/>
  <c r="B355" i="1"/>
  <c r="AC354" i="1"/>
  <c r="W354" i="1"/>
  <c r="J354" i="1"/>
  <c r="D354" i="1"/>
  <c r="B354" i="1"/>
  <c r="AC353" i="1"/>
  <c r="W353" i="1"/>
  <c r="J353" i="1"/>
  <c r="D353" i="1"/>
  <c r="B353" i="1"/>
  <c r="AC352" i="1"/>
  <c r="W352" i="1"/>
  <c r="J352" i="1"/>
  <c r="D352" i="1"/>
  <c r="B352" i="1"/>
  <c r="AC351" i="1"/>
  <c r="W351" i="1"/>
  <c r="J351" i="1"/>
  <c r="D351" i="1"/>
  <c r="B351" i="1"/>
  <c r="AC350" i="1"/>
  <c r="W350" i="1"/>
  <c r="J350" i="1"/>
  <c r="D350" i="1"/>
  <c r="B350" i="1"/>
  <c r="AC349" i="1"/>
  <c r="W349" i="1"/>
  <c r="J349" i="1"/>
  <c r="D349" i="1"/>
  <c r="B349" i="1"/>
  <c r="AC348" i="1"/>
  <c r="W348" i="1"/>
  <c r="J348" i="1"/>
  <c r="D348" i="1"/>
  <c r="B348" i="1"/>
  <c r="AC347" i="1"/>
  <c r="W347" i="1"/>
  <c r="J347" i="1"/>
  <c r="D347" i="1"/>
  <c r="B347" i="1"/>
  <c r="AC346" i="1"/>
  <c r="W346" i="1"/>
  <c r="J346" i="1"/>
  <c r="D346" i="1"/>
  <c r="B346" i="1"/>
  <c r="AC345" i="1"/>
  <c r="W345" i="1"/>
  <c r="J345" i="1"/>
  <c r="D345" i="1"/>
  <c r="B345" i="1"/>
  <c r="AC344" i="1"/>
  <c r="W344" i="1"/>
  <c r="J344" i="1"/>
  <c r="D344" i="1"/>
  <c r="B344" i="1"/>
  <c r="AC343" i="1"/>
  <c r="W343" i="1"/>
  <c r="J343" i="1"/>
  <c r="D343" i="1"/>
  <c r="B343" i="1"/>
  <c r="AC342" i="1"/>
  <c r="W342" i="1"/>
  <c r="J342" i="1"/>
  <c r="D342" i="1"/>
  <c r="B342" i="1"/>
  <c r="AC341" i="1"/>
  <c r="W341" i="1"/>
  <c r="J341" i="1"/>
  <c r="D341" i="1"/>
  <c r="B341" i="1"/>
  <c r="AC340" i="1"/>
  <c r="W340" i="1"/>
  <c r="J340" i="1"/>
  <c r="D340" i="1"/>
  <c r="B340" i="1"/>
  <c r="AC339" i="1"/>
  <c r="W339" i="1"/>
  <c r="J339" i="1"/>
  <c r="D339" i="1"/>
  <c r="B339" i="1"/>
  <c r="AC338" i="1"/>
  <c r="W338" i="1"/>
  <c r="J338" i="1"/>
  <c r="D338" i="1"/>
  <c r="B338" i="1"/>
  <c r="AC337" i="1"/>
  <c r="W337" i="1"/>
  <c r="J337" i="1"/>
  <c r="D337" i="1"/>
  <c r="B337" i="1"/>
  <c r="AC336" i="1"/>
  <c r="W336" i="1"/>
  <c r="J336" i="1"/>
  <c r="D336" i="1"/>
  <c r="B336" i="1"/>
  <c r="AC335" i="1"/>
  <c r="W335" i="1"/>
  <c r="J335" i="1"/>
  <c r="D335" i="1"/>
  <c r="B335" i="1"/>
  <c r="AC334" i="1"/>
  <c r="W334" i="1"/>
  <c r="J334" i="1"/>
  <c r="D334" i="1"/>
  <c r="B334" i="1"/>
  <c r="AC333" i="1"/>
  <c r="W333" i="1"/>
  <c r="J333" i="1"/>
  <c r="D333" i="1"/>
  <c r="B333" i="1"/>
  <c r="AC332" i="1"/>
  <c r="W332" i="1"/>
  <c r="J332" i="1"/>
  <c r="D332" i="1"/>
  <c r="B332" i="1"/>
  <c r="AC331" i="1"/>
  <c r="W331" i="1"/>
  <c r="J331" i="1"/>
  <c r="D331" i="1"/>
  <c r="B331" i="1"/>
  <c r="AC330" i="1"/>
  <c r="W330" i="1"/>
  <c r="J330" i="1"/>
  <c r="D330" i="1"/>
  <c r="B330" i="1"/>
  <c r="AC329" i="1"/>
  <c r="W329" i="1"/>
  <c r="J329" i="1"/>
  <c r="D329" i="1"/>
  <c r="B329" i="1"/>
  <c r="AC328" i="1"/>
  <c r="W328" i="1"/>
  <c r="J328" i="1"/>
  <c r="D328" i="1"/>
  <c r="B328" i="1"/>
  <c r="AC327" i="1"/>
  <c r="W327" i="1"/>
  <c r="J327" i="1"/>
  <c r="D327" i="1"/>
  <c r="B327" i="1"/>
  <c r="AC326" i="1"/>
  <c r="W326" i="1"/>
  <c r="J326" i="1"/>
  <c r="D326" i="1"/>
  <c r="B326" i="1"/>
  <c r="AC325" i="1"/>
  <c r="W325" i="1"/>
  <c r="J325" i="1"/>
  <c r="D325" i="1"/>
  <c r="B325" i="1"/>
  <c r="AC324" i="1"/>
  <c r="W324" i="1"/>
  <c r="J324" i="1"/>
  <c r="D324" i="1"/>
  <c r="B324" i="1"/>
  <c r="AC323" i="1"/>
  <c r="W323" i="1"/>
  <c r="J323" i="1"/>
  <c r="D323" i="1"/>
  <c r="B323" i="1"/>
  <c r="AC322" i="1"/>
  <c r="W322" i="1"/>
  <c r="J322" i="1"/>
  <c r="D322" i="1"/>
  <c r="B322" i="1"/>
  <c r="AC321" i="1"/>
  <c r="W321" i="1"/>
  <c r="J321" i="1"/>
  <c r="D321" i="1"/>
  <c r="B321" i="1"/>
  <c r="AC320" i="1"/>
  <c r="W320" i="1"/>
  <c r="J320" i="1"/>
  <c r="D320" i="1"/>
  <c r="B320" i="1"/>
  <c r="AC319" i="1"/>
  <c r="W319" i="1"/>
  <c r="J319" i="1"/>
  <c r="D319" i="1"/>
  <c r="B319" i="1"/>
  <c r="AC318" i="1"/>
  <c r="W318" i="1"/>
  <c r="J318" i="1"/>
  <c r="D318" i="1"/>
  <c r="B318" i="1"/>
  <c r="AC317" i="1"/>
  <c r="W317" i="1"/>
  <c r="J317" i="1"/>
  <c r="D317" i="1"/>
  <c r="B317" i="1"/>
  <c r="AC316" i="1"/>
  <c r="W316" i="1"/>
  <c r="J316" i="1"/>
  <c r="D316" i="1"/>
  <c r="B316" i="1"/>
  <c r="AC315" i="1"/>
  <c r="W315" i="1"/>
  <c r="J315" i="1"/>
  <c r="D315" i="1"/>
  <c r="B315" i="1"/>
  <c r="AC314" i="1"/>
  <c r="W314" i="1"/>
  <c r="J314" i="1"/>
  <c r="D314" i="1"/>
  <c r="B314" i="1"/>
  <c r="AC313" i="1"/>
  <c r="W313" i="1"/>
  <c r="J313" i="1"/>
  <c r="D313" i="1"/>
  <c r="B313" i="1"/>
  <c r="AC312" i="1"/>
  <c r="W312" i="1"/>
  <c r="J312" i="1"/>
  <c r="D312" i="1"/>
  <c r="B312" i="1"/>
  <c r="AC311" i="1"/>
  <c r="W311" i="1"/>
  <c r="J311" i="1"/>
  <c r="D311" i="1"/>
  <c r="B311" i="1"/>
  <c r="AC310" i="1"/>
  <c r="W310" i="1"/>
  <c r="J310" i="1"/>
  <c r="D310" i="1"/>
  <c r="B310" i="1"/>
  <c r="AC309" i="1"/>
  <c r="W309" i="1"/>
  <c r="J309" i="1"/>
  <c r="D309" i="1"/>
  <c r="B309" i="1"/>
  <c r="AC308" i="1"/>
  <c r="W308" i="1"/>
  <c r="J308" i="1"/>
  <c r="D308" i="1"/>
  <c r="B308" i="1"/>
  <c r="AC307" i="1"/>
  <c r="W307" i="1"/>
  <c r="J307" i="1"/>
  <c r="D307" i="1"/>
  <c r="B307" i="1"/>
  <c r="AC306" i="1"/>
  <c r="W306" i="1"/>
  <c r="J306" i="1"/>
  <c r="D306" i="1"/>
  <c r="B306" i="1"/>
  <c r="AC305" i="1"/>
  <c r="W305" i="1"/>
  <c r="J305" i="1"/>
  <c r="D305" i="1"/>
  <c r="B305" i="1"/>
  <c r="AC304" i="1"/>
  <c r="W304" i="1"/>
  <c r="J304" i="1"/>
  <c r="D304" i="1"/>
  <c r="B304" i="1"/>
  <c r="AC303" i="1"/>
  <c r="W303" i="1"/>
  <c r="J303" i="1"/>
  <c r="D303" i="1"/>
  <c r="B303" i="1"/>
  <c r="AC302" i="1"/>
  <c r="W302" i="1"/>
  <c r="J302" i="1"/>
  <c r="D302" i="1"/>
  <c r="B302" i="1"/>
  <c r="AC301" i="1"/>
  <c r="W301" i="1"/>
  <c r="J301" i="1"/>
  <c r="D301" i="1"/>
  <c r="B301" i="1"/>
  <c r="AC300" i="1"/>
  <c r="W300" i="1"/>
  <c r="J300" i="1"/>
  <c r="D300" i="1"/>
  <c r="B300" i="1"/>
  <c r="AC299" i="1"/>
  <c r="W299" i="1"/>
  <c r="J299" i="1"/>
  <c r="D299" i="1"/>
  <c r="B299" i="1"/>
  <c r="AC298" i="1"/>
  <c r="W298" i="1"/>
  <c r="J298" i="1"/>
  <c r="D298" i="1"/>
  <c r="B298" i="1"/>
  <c r="AC297" i="1"/>
  <c r="W297" i="1"/>
  <c r="J297" i="1"/>
  <c r="D297" i="1"/>
  <c r="B297" i="1"/>
  <c r="AC296" i="1"/>
  <c r="W296" i="1"/>
  <c r="J296" i="1"/>
  <c r="D296" i="1"/>
  <c r="B296" i="1"/>
  <c r="AC295" i="1"/>
  <c r="W295" i="1"/>
  <c r="J295" i="1"/>
  <c r="D295" i="1"/>
  <c r="B295" i="1"/>
  <c r="AC294" i="1"/>
  <c r="W294" i="1"/>
  <c r="J294" i="1"/>
  <c r="D294" i="1"/>
  <c r="B294" i="1"/>
  <c r="AC293" i="1"/>
  <c r="W293" i="1"/>
  <c r="J293" i="1"/>
  <c r="D293" i="1"/>
  <c r="B293" i="1"/>
  <c r="AC292" i="1"/>
  <c r="W292" i="1"/>
  <c r="J292" i="1"/>
  <c r="D292" i="1"/>
  <c r="B292" i="1"/>
  <c r="AC291" i="1"/>
  <c r="W291" i="1"/>
  <c r="J291" i="1"/>
  <c r="D291" i="1"/>
  <c r="B291" i="1"/>
  <c r="AC290" i="1"/>
  <c r="W290" i="1"/>
  <c r="J290" i="1"/>
  <c r="D290" i="1"/>
  <c r="B290" i="1"/>
  <c r="AC289" i="1"/>
  <c r="W289" i="1"/>
  <c r="J289" i="1"/>
  <c r="D289" i="1"/>
  <c r="B289" i="1"/>
  <c r="AC288" i="1"/>
  <c r="W288" i="1"/>
  <c r="J288" i="1"/>
  <c r="D288" i="1"/>
  <c r="B288" i="1"/>
  <c r="AC287" i="1"/>
  <c r="W287" i="1"/>
  <c r="J287" i="1"/>
  <c r="D287" i="1"/>
  <c r="B287" i="1"/>
  <c r="AC286" i="1"/>
  <c r="W286" i="1"/>
  <c r="J286" i="1"/>
  <c r="D286" i="1"/>
  <c r="B286" i="1"/>
  <c r="AC285" i="1"/>
  <c r="W285" i="1"/>
  <c r="J285" i="1"/>
  <c r="D285" i="1"/>
  <c r="B285" i="1"/>
  <c r="AC284" i="1"/>
  <c r="W284" i="1"/>
  <c r="J284" i="1"/>
  <c r="D284" i="1"/>
  <c r="B284" i="1"/>
  <c r="AC283" i="1"/>
  <c r="W283" i="1"/>
  <c r="J283" i="1"/>
  <c r="D283" i="1"/>
  <c r="B283" i="1"/>
  <c r="AC282" i="1"/>
  <c r="W282" i="1"/>
  <c r="J282" i="1"/>
  <c r="D282" i="1"/>
  <c r="B282" i="1"/>
  <c r="AC281" i="1"/>
  <c r="W281" i="1"/>
  <c r="J281" i="1"/>
  <c r="D281" i="1"/>
  <c r="B281" i="1"/>
  <c r="AC280" i="1"/>
  <c r="W280" i="1"/>
  <c r="J280" i="1"/>
  <c r="D280" i="1"/>
  <c r="B280" i="1"/>
  <c r="AC279" i="1"/>
  <c r="W279" i="1"/>
  <c r="J279" i="1"/>
  <c r="D279" i="1"/>
  <c r="B279" i="1"/>
  <c r="AC278" i="1"/>
  <c r="W278" i="1"/>
  <c r="J278" i="1"/>
  <c r="D278" i="1"/>
  <c r="B278" i="1"/>
  <c r="AC277" i="1"/>
  <c r="W277" i="1"/>
  <c r="J277" i="1"/>
  <c r="D277" i="1"/>
  <c r="B277" i="1"/>
  <c r="AC276" i="1"/>
  <c r="W276" i="1"/>
  <c r="J276" i="1"/>
  <c r="D276" i="1"/>
  <c r="B276" i="1"/>
  <c r="AC275" i="1"/>
  <c r="W275" i="1"/>
  <c r="J275" i="1"/>
  <c r="D275" i="1"/>
  <c r="B275" i="1"/>
  <c r="AC274" i="1"/>
  <c r="W274" i="1"/>
  <c r="J274" i="1"/>
  <c r="D274" i="1"/>
  <c r="B274" i="1"/>
  <c r="AC273" i="1"/>
  <c r="W273" i="1"/>
  <c r="J273" i="1"/>
  <c r="D273" i="1"/>
  <c r="B273" i="1"/>
  <c r="AC272" i="1"/>
  <c r="W272" i="1"/>
  <c r="J272" i="1"/>
  <c r="D272" i="1"/>
  <c r="B272" i="1"/>
  <c r="AC271" i="1"/>
  <c r="W271" i="1"/>
  <c r="J271" i="1"/>
  <c r="D271" i="1"/>
  <c r="B271" i="1"/>
  <c r="AC270" i="1"/>
  <c r="W270" i="1"/>
  <c r="J270" i="1"/>
  <c r="D270" i="1"/>
  <c r="B270" i="1"/>
  <c r="AC269" i="1"/>
  <c r="W269" i="1"/>
  <c r="J269" i="1"/>
  <c r="D269" i="1"/>
  <c r="B269" i="1"/>
  <c r="AC268" i="1"/>
  <c r="W268" i="1"/>
  <c r="J268" i="1"/>
  <c r="D268" i="1"/>
  <c r="B268" i="1"/>
  <c r="AC267" i="1"/>
  <c r="W267" i="1"/>
  <c r="J267" i="1"/>
  <c r="D267" i="1"/>
  <c r="B267" i="1"/>
  <c r="AC266" i="1"/>
  <c r="W266" i="1"/>
  <c r="J266" i="1"/>
  <c r="D266" i="1"/>
  <c r="B266" i="1"/>
  <c r="AC265" i="1"/>
  <c r="W265" i="1"/>
  <c r="J265" i="1"/>
  <c r="D265" i="1"/>
  <c r="B265" i="1"/>
  <c r="AC264" i="1"/>
  <c r="W264" i="1"/>
  <c r="J264" i="1"/>
  <c r="D264" i="1"/>
  <c r="B264" i="1"/>
  <c r="AC263" i="1"/>
  <c r="W263" i="1"/>
  <c r="J263" i="1"/>
  <c r="D263" i="1"/>
  <c r="B263" i="1"/>
  <c r="AC262" i="1"/>
  <c r="W262" i="1"/>
  <c r="J262" i="1"/>
  <c r="D262" i="1"/>
  <c r="B262" i="1"/>
  <c r="AC261" i="1"/>
  <c r="W261" i="1"/>
  <c r="J261" i="1"/>
  <c r="D261" i="1"/>
  <c r="B261" i="1"/>
  <c r="AC260" i="1"/>
  <c r="W260" i="1"/>
  <c r="J260" i="1"/>
  <c r="D260" i="1"/>
  <c r="B260" i="1"/>
  <c r="AC259" i="1"/>
  <c r="W259" i="1"/>
  <c r="J259" i="1"/>
  <c r="D259" i="1"/>
  <c r="B259" i="1"/>
  <c r="AC258" i="1"/>
  <c r="W258" i="1"/>
  <c r="J258" i="1"/>
  <c r="D258" i="1"/>
  <c r="B258" i="1"/>
  <c r="AC257" i="1"/>
  <c r="W257" i="1"/>
  <c r="J257" i="1"/>
  <c r="D257" i="1"/>
  <c r="B257" i="1"/>
  <c r="AC256" i="1"/>
  <c r="W256" i="1"/>
  <c r="J256" i="1"/>
  <c r="D256" i="1"/>
  <c r="B256" i="1"/>
  <c r="AC255" i="1"/>
  <c r="W255" i="1"/>
  <c r="J255" i="1"/>
  <c r="D255" i="1"/>
  <c r="B255" i="1"/>
  <c r="AC254" i="1"/>
  <c r="W254" i="1"/>
  <c r="J254" i="1"/>
  <c r="D254" i="1"/>
  <c r="B254" i="1"/>
  <c r="AC253" i="1"/>
  <c r="W253" i="1"/>
  <c r="J253" i="1"/>
  <c r="D253" i="1"/>
  <c r="B253" i="1"/>
  <c r="AC252" i="1"/>
  <c r="W252" i="1"/>
  <c r="J252" i="1"/>
  <c r="D252" i="1"/>
  <c r="B252" i="1"/>
  <c r="AC251" i="1"/>
  <c r="W251" i="1"/>
  <c r="J251" i="1"/>
  <c r="D251" i="1"/>
  <c r="B251" i="1"/>
  <c r="AC250" i="1"/>
  <c r="W250" i="1"/>
  <c r="J250" i="1"/>
  <c r="D250" i="1"/>
  <c r="B250" i="1"/>
  <c r="AC249" i="1"/>
  <c r="W249" i="1"/>
  <c r="J249" i="1"/>
  <c r="D249" i="1"/>
  <c r="B249" i="1"/>
  <c r="AC248" i="1"/>
  <c r="W248" i="1"/>
  <c r="J248" i="1"/>
  <c r="D248" i="1"/>
  <c r="B248" i="1"/>
  <c r="AC247" i="1"/>
  <c r="W247" i="1"/>
  <c r="J247" i="1"/>
  <c r="D247" i="1"/>
  <c r="B247" i="1"/>
  <c r="AC246" i="1"/>
  <c r="W246" i="1"/>
  <c r="J246" i="1"/>
  <c r="D246" i="1"/>
  <c r="B246" i="1"/>
  <c r="AC245" i="1"/>
  <c r="W245" i="1"/>
  <c r="J245" i="1"/>
  <c r="D245" i="1"/>
  <c r="B245" i="1"/>
  <c r="AC244" i="1"/>
  <c r="W244" i="1"/>
  <c r="J244" i="1"/>
  <c r="D244" i="1"/>
  <c r="B244" i="1"/>
  <c r="AC243" i="1"/>
  <c r="W243" i="1"/>
  <c r="J243" i="1"/>
  <c r="D243" i="1"/>
  <c r="B243" i="1"/>
  <c r="AC242" i="1"/>
  <c r="W242" i="1"/>
  <c r="J242" i="1"/>
  <c r="D242" i="1"/>
  <c r="B242" i="1"/>
  <c r="AC241" i="1"/>
  <c r="W241" i="1"/>
  <c r="J241" i="1"/>
  <c r="D241" i="1"/>
  <c r="B241" i="1"/>
  <c r="AC240" i="1"/>
  <c r="W240" i="1"/>
  <c r="J240" i="1"/>
  <c r="D240" i="1"/>
  <c r="B240" i="1"/>
  <c r="AC239" i="1"/>
  <c r="W239" i="1"/>
  <c r="J239" i="1"/>
  <c r="D239" i="1"/>
  <c r="B239" i="1"/>
  <c r="AC238" i="1"/>
  <c r="W238" i="1"/>
  <c r="J238" i="1"/>
  <c r="D238" i="1"/>
  <c r="B238" i="1"/>
  <c r="AC237" i="1"/>
  <c r="W237" i="1"/>
  <c r="J237" i="1"/>
  <c r="D237" i="1"/>
  <c r="B237" i="1"/>
  <c r="AC236" i="1"/>
  <c r="W236" i="1"/>
  <c r="J236" i="1"/>
  <c r="D236" i="1"/>
  <c r="B236" i="1"/>
  <c r="AC235" i="1"/>
  <c r="W235" i="1"/>
  <c r="J235" i="1"/>
  <c r="D235" i="1"/>
  <c r="B235" i="1"/>
  <c r="AC234" i="1"/>
  <c r="W234" i="1"/>
  <c r="J234" i="1"/>
  <c r="D234" i="1"/>
  <c r="B234" i="1"/>
  <c r="AC233" i="1"/>
  <c r="W233" i="1"/>
  <c r="J233" i="1"/>
  <c r="D233" i="1"/>
  <c r="B233" i="1"/>
  <c r="AC232" i="1"/>
  <c r="W232" i="1"/>
  <c r="J232" i="1"/>
  <c r="D232" i="1"/>
  <c r="B232" i="1"/>
  <c r="AC231" i="1"/>
  <c r="W231" i="1"/>
  <c r="J231" i="1"/>
  <c r="D231" i="1"/>
  <c r="B231" i="1"/>
  <c r="AC230" i="1"/>
  <c r="W230" i="1"/>
  <c r="J230" i="1"/>
  <c r="D230" i="1"/>
  <c r="B230" i="1"/>
  <c r="AC229" i="1"/>
  <c r="W229" i="1"/>
  <c r="J229" i="1"/>
  <c r="D229" i="1"/>
  <c r="B229" i="1"/>
  <c r="AC228" i="1"/>
  <c r="W228" i="1"/>
  <c r="J228" i="1"/>
  <c r="D228" i="1"/>
  <c r="B228" i="1"/>
  <c r="AC227" i="1"/>
  <c r="W227" i="1"/>
  <c r="J227" i="1"/>
  <c r="D227" i="1"/>
  <c r="B227" i="1"/>
  <c r="AC226" i="1"/>
  <c r="W226" i="1"/>
  <c r="J226" i="1"/>
  <c r="D226" i="1"/>
  <c r="B226" i="1"/>
  <c r="AC225" i="1"/>
  <c r="W225" i="1"/>
  <c r="J225" i="1"/>
  <c r="D225" i="1"/>
  <c r="B225" i="1"/>
  <c r="AC224" i="1"/>
  <c r="W224" i="1"/>
  <c r="J224" i="1"/>
  <c r="D224" i="1"/>
  <c r="B224" i="1"/>
  <c r="AC223" i="1"/>
  <c r="W223" i="1"/>
  <c r="J223" i="1"/>
  <c r="D223" i="1"/>
  <c r="B223" i="1"/>
  <c r="AC222" i="1"/>
  <c r="W222" i="1"/>
  <c r="J222" i="1"/>
  <c r="D222" i="1"/>
  <c r="B222" i="1"/>
  <c r="AC221" i="1"/>
  <c r="W221" i="1"/>
  <c r="J221" i="1"/>
  <c r="D221" i="1"/>
  <c r="B221" i="1"/>
  <c r="AC220" i="1"/>
  <c r="W220" i="1"/>
  <c r="J220" i="1"/>
  <c r="D220" i="1"/>
  <c r="B220" i="1"/>
  <c r="AC219" i="1"/>
  <c r="W219" i="1"/>
  <c r="J219" i="1"/>
  <c r="D219" i="1"/>
  <c r="B219" i="1"/>
  <c r="AC218" i="1"/>
  <c r="W218" i="1"/>
  <c r="J218" i="1"/>
  <c r="D218" i="1"/>
  <c r="B218" i="1"/>
  <c r="AC217" i="1"/>
  <c r="W217" i="1"/>
  <c r="J217" i="1"/>
  <c r="D217" i="1"/>
  <c r="B217" i="1"/>
  <c r="AC216" i="1"/>
  <c r="W216" i="1"/>
  <c r="J216" i="1"/>
  <c r="D216" i="1"/>
  <c r="B216" i="1"/>
  <c r="AC215" i="1"/>
  <c r="W215" i="1"/>
  <c r="J215" i="1"/>
  <c r="D215" i="1"/>
  <c r="B215" i="1"/>
  <c r="AC214" i="1"/>
  <c r="W214" i="1"/>
  <c r="J214" i="1"/>
  <c r="D214" i="1"/>
  <c r="B214" i="1"/>
  <c r="AC213" i="1"/>
  <c r="W213" i="1"/>
  <c r="J213" i="1"/>
  <c r="D213" i="1"/>
  <c r="B213" i="1"/>
  <c r="AC212" i="1"/>
  <c r="W212" i="1"/>
  <c r="J212" i="1"/>
  <c r="D212" i="1"/>
  <c r="B212" i="1"/>
  <c r="AC211" i="1"/>
  <c r="W211" i="1"/>
  <c r="J211" i="1"/>
  <c r="D211" i="1"/>
  <c r="B211" i="1"/>
  <c r="AC210" i="1"/>
  <c r="W210" i="1"/>
  <c r="J210" i="1"/>
  <c r="D210" i="1"/>
  <c r="B210" i="1"/>
  <c r="AC209" i="1"/>
  <c r="W209" i="1"/>
  <c r="J209" i="1"/>
  <c r="D209" i="1"/>
  <c r="B209" i="1"/>
  <c r="AC208" i="1"/>
  <c r="W208" i="1"/>
  <c r="J208" i="1"/>
  <c r="D208" i="1"/>
  <c r="B208" i="1"/>
  <c r="AC207" i="1"/>
  <c r="W207" i="1"/>
  <c r="J207" i="1"/>
  <c r="D207" i="1"/>
  <c r="B207" i="1"/>
  <c r="AC206" i="1"/>
  <c r="W206" i="1"/>
  <c r="J206" i="1"/>
  <c r="D206" i="1"/>
  <c r="B206" i="1"/>
  <c r="AC205" i="1"/>
  <c r="W205" i="1"/>
  <c r="J205" i="1"/>
  <c r="D205" i="1"/>
  <c r="B205" i="1"/>
  <c r="AC204" i="1"/>
  <c r="W204" i="1"/>
  <c r="J204" i="1"/>
  <c r="D204" i="1"/>
  <c r="B204" i="1"/>
  <c r="AC203" i="1"/>
  <c r="W203" i="1"/>
  <c r="J203" i="1"/>
  <c r="D203" i="1"/>
  <c r="B203" i="1"/>
  <c r="AC202" i="1"/>
  <c r="W202" i="1"/>
  <c r="J202" i="1"/>
  <c r="D202" i="1"/>
  <c r="B202" i="1"/>
  <c r="AC201" i="1"/>
  <c r="W201" i="1"/>
  <c r="J201" i="1"/>
  <c r="D201" i="1"/>
  <c r="B201" i="1"/>
  <c r="AC200" i="1"/>
  <c r="W200" i="1"/>
  <c r="J200" i="1"/>
  <c r="D200" i="1"/>
  <c r="B200" i="1"/>
  <c r="AC199" i="1"/>
  <c r="W199" i="1"/>
  <c r="J199" i="1"/>
  <c r="D199" i="1"/>
  <c r="B199" i="1"/>
  <c r="AC198" i="1"/>
  <c r="W198" i="1"/>
  <c r="J198" i="1"/>
  <c r="D198" i="1"/>
  <c r="B198" i="1"/>
  <c r="AC197" i="1"/>
  <c r="W197" i="1"/>
  <c r="J197" i="1"/>
  <c r="D197" i="1"/>
  <c r="B197" i="1"/>
  <c r="AC196" i="1"/>
  <c r="W196" i="1"/>
  <c r="J196" i="1"/>
  <c r="D196" i="1"/>
  <c r="B196" i="1"/>
  <c r="AC195" i="1"/>
  <c r="W195" i="1"/>
  <c r="J195" i="1"/>
  <c r="D195" i="1"/>
  <c r="B195" i="1"/>
  <c r="AC194" i="1"/>
  <c r="W194" i="1"/>
  <c r="J194" i="1"/>
  <c r="D194" i="1"/>
  <c r="B194" i="1"/>
  <c r="AC193" i="1"/>
  <c r="W193" i="1"/>
  <c r="J193" i="1"/>
  <c r="D193" i="1"/>
  <c r="B193" i="1"/>
  <c r="AC192" i="1"/>
  <c r="W192" i="1"/>
  <c r="J192" i="1"/>
  <c r="D192" i="1"/>
  <c r="B192" i="1"/>
  <c r="AC191" i="1"/>
  <c r="W191" i="1"/>
  <c r="J191" i="1"/>
  <c r="D191" i="1"/>
  <c r="B191" i="1"/>
  <c r="AC190" i="1"/>
  <c r="W190" i="1"/>
  <c r="J190" i="1"/>
  <c r="D190" i="1"/>
  <c r="B190" i="1"/>
  <c r="AC189" i="1"/>
  <c r="W189" i="1"/>
  <c r="J189" i="1"/>
  <c r="D189" i="1"/>
  <c r="B189" i="1"/>
  <c r="AC188" i="1"/>
  <c r="W188" i="1"/>
  <c r="J188" i="1"/>
  <c r="D188" i="1"/>
  <c r="B188" i="1"/>
  <c r="AC187" i="1"/>
  <c r="W187" i="1"/>
  <c r="J187" i="1"/>
  <c r="D187" i="1"/>
  <c r="B187" i="1"/>
  <c r="AC186" i="1"/>
  <c r="W186" i="1"/>
  <c r="J186" i="1"/>
  <c r="D186" i="1"/>
  <c r="B186" i="1"/>
  <c r="AC185" i="1"/>
  <c r="W185" i="1"/>
  <c r="J185" i="1"/>
  <c r="D185" i="1"/>
  <c r="B185" i="1"/>
  <c r="AC184" i="1"/>
  <c r="W184" i="1"/>
  <c r="J184" i="1"/>
  <c r="D184" i="1"/>
  <c r="B184" i="1"/>
  <c r="AC183" i="1"/>
  <c r="W183" i="1"/>
  <c r="J183" i="1"/>
  <c r="D183" i="1"/>
  <c r="B183" i="1"/>
  <c r="AC182" i="1"/>
  <c r="W182" i="1"/>
  <c r="J182" i="1"/>
  <c r="D182" i="1"/>
  <c r="B182" i="1"/>
  <c r="AC181" i="1"/>
  <c r="W181" i="1"/>
  <c r="J181" i="1"/>
  <c r="D181" i="1"/>
  <c r="B181" i="1"/>
  <c r="AC180" i="1"/>
  <c r="W180" i="1"/>
  <c r="J180" i="1"/>
  <c r="D180" i="1"/>
  <c r="B180" i="1"/>
  <c r="AC179" i="1"/>
  <c r="W179" i="1"/>
  <c r="J179" i="1"/>
  <c r="D179" i="1"/>
  <c r="B179" i="1"/>
  <c r="AC178" i="1"/>
  <c r="W178" i="1"/>
  <c r="J178" i="1"/>
  <c r="D178" i="1"/>
  <c r="B178" i="1"/>
  <c r="AC177" i="1"/>
  <c r="W177" i="1"/>
  <c r="J177" i="1"/>
  <c r="D177" i="1"/>
  <c r="B177" i="1"/>
  <c r="AC176" i="1"/>
  <c r="W176" i="1"/>
  <c r="J176" i="1"/>
  <c r="D176" i="1"/>
  <c r="B176" i="1"/>
  <c r="AC175" i="1"/>
  <c r="W175" i="1"/>
  <c r="J175" i="1"/>
  <c r="D175" i="1"/>
  <c r="B175" i="1"/>
  <c r="AC174" i="1"/>
  <c r="W174" i="1"/>
  <c r="J174" i="1"/>
  <c r="D174" i="1"/>
  <c r="B174" i="1"/>
  <c r="AC173" i="1"/>
  <c r="W173" i="1"/>
  <c r="J173" i="1"/>
  <c r="D173" i="1"/>
  <c r="B173" i="1"/>
  <c r="AC172" i="1"/>
  <c r="W172" i="1"/>
  <c r="J172" i="1"/>
  <c r="D172" i="1"/>
  <c r="B172" i="1"/>
  <c r="AC171" i="1"/>
  <c r="W171" i="1"/>
  <c r="J171" i="1"/>
  <c r="D171" i="1"/>
  <c r="B171" i="1"/>
  <c r="AC170" i="1"/>
  <c r="W170" i="1"/>
  <c r="J170" i="1"/>
  <c r="D170" i="1"/>
  <c r="B170" i="1"/>
  <c r="AC169" i="1"/>
  <c r="W169" i="1"/>
  <c r="J169" i="1"/>
  <c r="D169" i="1"/>
  <c r="B169" i="1"/>
  <c r="AC168" i="1"/>
  <c r="W168" i="1"/>
  <c r="J168" i="1"/>
  <c r="D168" i="1"/>
  <c r="B168" i="1"/>
  <c r="AC167" i="1"/>
  <c r="W167" i="1"/>
  <c r="J167" i="1"/>
  <c r="D167" i="1"/>
  <c r="B167" i="1"/>
  <c r="AC166" i="1"/>
  <c r="W166" i="1"/>
  <c r="J166" i="1"/>
  <c r="D166" i="1"/>
  <c r="B166" i="1"/>
  <c r="AC165" i="1"/>
  <c r="W165" i="1"/>
  <c r="J165" i="1"/>
  <c r="D165" i="1"/>
  <c r="B165" i="1"/>
  <c r="AC164" i="1"/>
  <c r="W164" i="1"/>
  <c r="J164" i="1"/>
  <c r="D164" i="1"/>
  <c r="B164" i="1"/>
  <c r="AC163" i="1"/>
  <c r="W163" i="1"/>
  <c r="J163" i="1"/>
  <c r="D163" i="1"/>
  <c r="B163" i="1"/>
  <c r="AC162" i="1"/>
  <c r="W162" i="1"/>
  <c r="J162" i="1"/>
  <c r="D162" i="1"/>
  <c r="B162" i="1"/>
  <c r="AC161" i="1"/>
  <c r="W161" i="1"/>
  <c r="J161" i="1"/>
  <c r="D161" i="1"/>
  <c r="B161" i="1"/>
  <c r="AC160" i="1"/>
  <c r="W160" i="1"/>
  <c r="J160" i="1"/>
  <c r="D160" i="1"/>
  <c r="B160" i="1"/>
  <c r="AC159" i="1"/>
  <c r="W159" i="1"/>
  <c r="J159" i="1"/>
  <c r="D159" i="1"/>
  <c r="B159" i="1"/>
  <c r="AC158" i="1"/>
  <c r="W158" i="1"/>
  <c r="J158" i="1"/>
  <c r="D158" i="1"/>
  <c r="B158" i="1"/>
  <c r="AC157" i="1"/>
  <c r="W157" i="1"/>
  <c r="J157" i="1"/>
  <c r="D157" i="1"/>
  <c r="B157" i="1"/>
  <c r="AC156" i="1"/>
  <c r="W156" i="1"/>
  <c r="J156" i="1"/>
  <c r="D156" i="1"/>
  <c r="B156" i="1"/>
  <c r="AC155" i="1"/>
  <c r="W155" i="1"/>
  <c r="J155" i="1"/>
  <c r="D155" i="1"/>
  <c r="B155" i="1"/>
  <c r="AC154" i="1"/>
  <c r="W154" i="1"/>
  <c r="J154" i="1"/>
  <c r="D154" i="1"/>
  <c r="B154" i="1"/>
  <c r="AC153" i="1"/>
  <c r="W153" i="1"/>
  <c r="J153" i="1"/>
  <c r="D153" i="1"/>
  <c r="B153" i="1"/>
  <c r="AC152" i="1"/>
  <c r="W152" i="1"/>
  <c r="J152" i="1"/>
  <c r="D152" i="1"/>
  <c r="B152" i="1"/>
  <c r="AC151" i="1"/>
  <c r="W151" i="1"/>
  <c r="J151" i="1"/>
  <c r="D151" i="1"/>
  <c r="B151" i="1"/>
  <c r="AC150" i="1"/>
  <c r="W150" i="1"/>
  <c r="J150" i="1"/>
  <c r="D150" i="1"/>
  <c r="B150" i="1"/>
  <c r="AC149" i="1"/>
  <c r="W149" i="1"/>
  <c r="J149" i="1"/>
  <c r="D149" i="1"/>
  <c r="B149" i="1"/>
  <c r="AC148" i="1"/>
  <c r="W148" i="1"/>
  <c r="J148" i="1"/>
  <c r="D148" i="1"/>
  <c r="B148" i="1"/>
  <c r="AC147" i="1"/>
  <c r="W147" i="1"/>
  <c r="J147" i="1"/>
  <c r="D147" i="1"/>
  <c r="B147" i="1"/>
  <c r="AC146" i="1"/>
  <c r="W146" i="1"/>
  <c r="J146" i="1"/>
  <c r="D146" i="1"/>
  <c r="B146" i="1"/>
  <c r="AC145" i="1"/>
  <c r="W145" i="1"/>
  <c r="J145" i="1"/>
  <c r="D145" i="1"/>
  <c r="B145" i="1"/>
  <c r="AC144" i="1"/>
  <c r="W144" i="1"/>
  <c r="J144" i="1"/>
  <c r="D144" i="1"/>
  <c r="B144" i="1"/>
  <c r="AC143" i="1"/>
  <c r="W143" i="1"/>
  <c r="J143" i="1"/>
  <c r="D143" i="1"/>
  <c r="B143" i="1"/>
  <c r="AC142" i="1"/>
  <c r="W142" i="1"/>
  <c r="J142" i="1"/>
  <c r="D142" i="1"/>
  <c r="B142" i="1"/>
  <c r="AC141" i="1"/>
  <c r="W141" i="1"/>
  <c r="J141" i="1"/>
  <c r="D141" i="1"/>
  <c r="B141" i="1"/>
  <c r="AC140" i="1"/>
  <c r="W140" i="1"/>
  <c r="J140" i="1"/>
  <c r="D140" i="1"/>
  <c r="B140" i="1"/>
  <c r="AC139" i="1"/>
  <c r="W139" i="1"/>
  <c r="J139" i="1"/>
  <c r="D139" i="1"/>
  <c r="B139" i="1"/>
  <c r="AC138" i="1"/>
  <c r="W138" i="1"/>
  <c r="J138" i="1"/>
  <c r="D138" i="1"/>
  <c r="B138" i="1"/>
  <c r="AC137" i="1"/>
  <c r="W137" i="1"/>
  <c r="J137" i="1"/>
  <c r="D137" i="1"/>
  <c r="B137" i="1"/>
  <c r="AC136" i="1"/>
  <c r="W136" i="1"/>
  <c r="J136" i="1"/>
  <c r="D136" i="1"/>
  <c r="B136" i="1"/>
  <c r="AC135" i="1"/>
  <c r="W135" i="1"/>
  <c r="J135" i="1"/>
  <c r="D135" i="1"/>
  <c r="B135" i="1"/>
  <c r="AC134" i="1"/>
  <c r="W134" i="1"/>
  <c r="J134" i="1"/>
  <c r="D134" i="1"/>
  <c r="B134" i="1"/>
  <c r="AC133" i="1"/>
  <c r="W133" i="1"/>
  <c r="J133" i="1"/>
  <c r="D133" i="1"/>
  <c r="B133" i="1"/>
  <c r="AC132" i="1"/>
  <c r="W132" i="1"/>
  <c r="J132" i="1"/>
  <c r="D132" i="1"/>
  <c r="B132" i="1"/>
  <c r="AC131" i="1"/>
  <c r="W131" i="1"/>
  <c r="J131" i="1"/>
  <c r="D131" i="1"/>
  <c r="B131" i="1"/>
  <c r="AC130" i="1"/>
  <c r="W130" i="1"/>
  <c r="J130" i="1"/>
  <c r="D130" i="1"/>
  <c r="B130" i="1"/>
  <c r="AC129" i="1"/>
  <c r="W129" i="1"/>
  <c r="J129" i="1"/>
  <c r="D129" i="1"/>
  <c r="B129" i="1"/>
  <c r="AC128" i="1"/>
  <c r="W128" i="1"/>
  <c r="J128" i="1"/>
  <c r="D128" i="1"/>
  <c r="B128" i="1"/>
  <c r="AC127" i="1"/>
  <c r="W127" i="1"/>
  <c r="J127" i="1"/>
  <c r="D127" i="1"/>
  <c r="B127" i="1"/>
  <c r="AC126" i="1"/>
  <c r="W126" i="1"/>
  <c r="J126" i="1"/>
  <c r="D126" i="1"/>
  <c r="B126" i="1"/>
  <c r="AC125" i="1"/>
  <c r="W125" i="1"/>
  <c r="J125" i="1"/>
  <c r="D125" i="1"/>
  <c r="B125" i="1"/>
  <c r="AC124" i="1"/>
  <c r="W124" i="1"/>
  <c r="J124" i="1"/>
  <c r="D124" i="1"/>
  <c r="B124" i="1"/>
  <c r="AC123" i="1"/>
  <c r="W123" i="1"/>
  <c r="J123" i="1"/>
  <c r="D123" i="1"/>
  <c r="B123" i="1"/>
  <c r="AC122" i="1"/>
  <c r="W122" i="1"/>
  <c r="J122" i="1"/>
  <c r="D122" i="1"/>
  <c r="B122" i="1"/>
  <c r="AC121" i="1"/>
  <c r="W121" i="1"/>
  <c r="J121" i="1"/>
  <c r="D121" i="1"/>
  <c r="B121" i="1"/>
  <c r="AC120" i="1"/>
  <c r="W120" i="1"/>
  <c r="J120" i="1"/>
  <c r="D120" i="1"/>
  <c r="B120" i="1"/>
  <c r="AC119" i="1"/>
  <c r="W119" i="1"/>
  <c r="J119" i="1"/>
  <c r="D119" i="1"/>
  <c r="B119" i="1"/>
  <c r="AC118" i="1"/>
  <c r="W118" i="1"/>
  <c r="J118" i="1"/>
  <c r="D118" i="1"/>
  <c r="B118" i="1"/>
  <c r="AC117" i="1"/>
  <c r="W117" i="1"/>
  <c r="J117" i="1"/>
  <c r="D117" i="1"/>
  <c r="B117" i="1"/>
  <c r="AC116" i="1"/>
  <c r="W116" i="1"/>
  <c r="J116" i="1"/>
  <c r="D116" i="1"/>
  <c r="B116" i="1"/>
  <c r="AC115" i="1"/>
  <c r="W115" i="1"/>
  <c r="J115" i="1"/>
  <c r="D115" i="1"/>
  <c r="B115" i="1"/>
  <c r="AC114" i="1"/>
  <c r="W114" i="1"/>
  <c r="J114" i="1"/>
  <c r="D114" i="1"/>
  <c r="B114" i="1"/>
  <c r="AC113" i="1"/>
  <c r="W113" i="1"/>
  <c r="J113" i="1"/>
  <c r="D113" i="1"/>
  <c r="B113" i="1"/>
  <c r="AC112" i="1"/>
  <c r="W112" i="1"/>
  <c r="J112" i="1"/>
  <c r="D112" i="1"/>
  <c r="B112" i="1"/>
  <c r="AC111" i="1"/>
  <c r="W111" i="1"/>
  <c r="J111" i="1"/>
  <c r="D111" i="1"/>
  <c r="B111" i="1"/>
  <c r="AC110" i="1"/>
  <c r="W110" i="1"/>
  <c r="J110" i="1"/>
  <c r="D110" i="1"/>
  <c r="B110" i="1"/>
  <c r="AC109" i="1"/>
  <c r="W109" i="1"/>
  <c r="J109" i="1"/>
  <c r="D109" i="1"/>
  <c r="B109" i="1"/>
  <c r="AC108" i="1"/>
  <c r="W108" i="1"/>
  <c r="J108" i="1"/>
  <c r="D108" i="1"/>
  <c r="B108" i="1"/>
  <c r="AC107" i="1"/>
  <c r="W107" i="1"/>
  <c r="J107" i="1"/>
  <c r="D107" i="1"/>
  <c r="B107" i="1"/>
  <c r="AC106" i="1"/>
  <c r="W106" i="1"/>
  <c r="J106" i="1"/>
  <c r="D106" i="1"/>
  <c r="B106" i="1"/>
  <c r="AC105" i="1"/>
  <c r="W105" i="1"/>
  <c r="J105" i="1"/>
  <c r="D105" i="1"/>
  <c r="B105" i="1"/>
  <c r="AC104" i="1"/>
  <c r="W104" i="1"/>
  <c r="J104" i="1"/>
  <c r="D104" i="1"/>
  <c r="B104" i="1"/>
  <c r="AC103" i="1"/>
  <c r="W103" i="1"/>
  <c r="J103" i="1"/>
  <c r="D103" i="1"/>
  <c r="B103" i="1"/>
  <c r="AC102" i="1"/>
  <c r="W102" i="1"/>
  <c r="J102" i="1"/>
  <c r="D102" i="1"/>
  <c r="B102" i="1"/>
  <c r="AC101" i="1"/>
  <c r="W101" i="1"/>
  <c r="J101" i="1"/>
  <c r="D101" i="1"/>
  <c r="B101" i="1"/>
  <c r="AC100" i="1"/>
  <c r="W100" i="1"/>
  <c r="J100" i="1"/>
  <c r="D100" i="1"/>
  <c r="B100" i="1"/>
  <c r="AC99" i="1"/>
  <c r="W99" i="1"/>
  <c r="J99" i="1"/>
  <c r="D99" i="1"/>
  <c r="B99" i="1"/>
  <c r="AC98" i="1"/>
  <c r="W98" i="1"/>
  <c r="J98" i="1"/>
  <c r="D98" i="1"/>
  <c r="B98" i="1"/>
  <c r="AC97" i="1"/>
  <c r="W97" i="1"/>
  <c r="J97" i="1"/>
  <c r="D97" i="1"/>
  <c r="B97" i="1"/>
  <c r="AC96" i="1"/>
  <c r="W96" i="1"/>
  <c r="J96" i="1"/>
  <c r="D96" i="1"/>
  <c r="B96" i="1"/>
  <c r="AC95" i="1"/>
  <c r="W95" i="1"/>
  <c r="J95" i="1"/>
  <c r="D95" i="1"/>
  <c r="B95" i="1"/>
  <c r="AC94" i="1"/>
  <c r="W94" i="1"/>
  <c r="J94" i="1"/>
  <c r="D94" i="1"/>
  <c r="B94" i="1"/>
  <c r="AC93" i="1"/>
  <c r="W93" i="1"/>
  <c r="J93" i="1"/>
  <c r="D93" i="1"/>
  <c r="B93" i="1"/>
  <c r="AC92" i="1"/>
  <c r="W92" i="1"/>
  <c r="J92" i="1"/>
  <c r="D92" i="1"/>
  <c r="B92" i="1"/>
  <c r="AC91" i="1"/>
  <c r="W91" i="1"/>
  <c r="J91" i="1"/>
  <c r="D91" i="1"/>
  <c r="B91" i="1"/>
  <c r="AC90" i="1"/>
  <c r="W90" i="1"/>
  <c r="J90" i="1"/>
  <c r="D90" i="1"/>
  <c r="B90" i="1"/>
  <c r="AC89" i="1"/>
  <c r="W89" i="1"/>
  <c r="J89" i="1"/>
  <c r="D89" i="1"/>
  <c r="B89" i="1"/>
  <c r="AC88" i="1"/>
  <c r="W88" i="1"/>
  <c r="J88" i="1"/>
  <c r="D88" i="1"/>
  <c r="B88" i="1"/>
  <c r="AC87" i="1"/>
  <c r="W87" i="1"/>
  <c r="J87" i="1"/>
  <c r="D87" i="1"/>
  <c r="B87" i="1"/>
  <c r="AC86" i="1"/>
  <c r="W86" i="1"/>
  <c r="J86" i="1"/>
  <c r="D86" i="1"/>
  <c r="B86" i="1"/>
  <c r="AC85" i="1"/>
  <c r="W85" i="1"/>
  <c r="J85" i="1"/>
  <c r="D85" i="1"/>
  <c r="B85" i="1"/>
  <c r="AC84" i="1"/>
  <c r="W84" i="1"/>
  <c r="J84" i="1"/>
  <c r="D84" i="1"/>
  <c r="B84" i="1"/>
  <c r="AC83" i="1"/>
  <c r="W83" i="1"/>
  <c r="J83" i="1"/>
  <c r="D83" i="1"/>
  <c r="B83" i="1"/>
  <c r="AC82" i="1"/>
  <c r="W82" i="1"/>
  <c r="J82" i="1"/>
  <c r="D82" i="1"/>
  <c r="B82" i="1"/>
  <c r="AC81" i="1"/>
  <c r="W81" i="1"/>
  <c r="J81" i="1"/>
  <c r="D81" i="1"/>
  <c r="B81" i="1"/>
  <c r="AC80" i="1"/>
  <c r="W80" i="1"/>
  <c r="J80" i="1"/>
  <c r="D80" i="1"/>
  <c r="B80" i="1"/>
  <c r="AC79" i="1"/>
  <c r="W79" i="1"/>
  <c r="J79" i="1"/>
  <c r="D79" i="1"/>
  <c r="B79" i="1"/>
  <c r="AC78" i="1"/>
  <c r="W78" i="1"/>
  <c r="J78" i="1"/>
  <c r="D78" i="1"/>
  <c r="B78" i="1"/>
  <c r="AC77" i="1"/>
  <c r="W77" i="1"/>
  <c r="J77" i="1"/>
  <c r="D77" i="1"/>
  <c r="B77" i="1"/>
  <c r="AC76" i="1"/>
  <c r="W76" i="1"/>
  <c r="J76" i="1"/>
  <c r="D76" i="1"/>
  <c r="B76" i="1"/>
  <c r="AC75" i="1"/>
  <c r="W75" i="1"/>
  <c r="J75" i="1"/>
  <c r="D75" i="1"/>
  <c r="B75" i="1"/>
  <c r="AC74" i="1"/>
  <c r="W74" i="1"/>
  <c r="J74" i="1"/>
  <c r="D74" i="1"/>
  <c r="B74" i="1"/>
  <c r="AC73" i="1"/>
  <c r="W73" i="1"/>
  <c r="J73" i="1"/>
  <c r="D73" i="1"/>
  <c r="B73" i="1"/>
  <c r="AC72" i="1"/>
  <c r="W72" i="1"/>
  <c r="J72" i="1"/>
  <c r="D72" i="1"/>
  <c r="B72" i="1"/>
  <c r="AC71" i="1"/>
  <c r="W71" i="1"/>
  <c r="J71" i="1"/>
  <c r="D71" i="1"/>
  <c r="B71" i="1"/>
  <c r="AC70" i="1"/>
  <c r="W70" i="1"/>
  <c r="J70" i="1"/>
  <c r="D70" i="1"/>
  <c r="B70" i="1"/>
  <c r="AC69" i="1"/>
  <c r="W69" i="1"/>
  <c r="J69" i="1"/>
  <c r="D69" i="1"/>
  <c r="B69" i="1"/>
  <c r="AC68" i="1"/>
  <c r="W68" i="1"/>
  <c r="J68" i="1"/>
  <c r="D68" i="1"/>
  <c r="B68" i="1"/>
  <c r="AC67" i="1"/>
  <c r="W67" i="1"/>
  <c r="J67" i="1"/>
  <c r="D67" i="1"/>
  <c r="B67" i="1"/>
  <c r="AC66" i="1"/>
  <c r="W66" i="1"/>
  <c r="J66" i="1"/>
  <c r="D66" i="1"/>
  <c r="B66" i="1"/>
  <c r="AC65" i="1"/>
  <c r="W65" i="1"/>
  <c r="J65" i="1"/>
  <c r="D65" i="1"/>
  <c r="B65" i="1"/>
  <c r="AC64" i="1"/>
  <c r="W64" i="1"/>
  <c r="J64" i="1"/>
  <c r="D64" i="1"/>
  <c r="B64" i="1"/>
  <c r="AC63" i="1"/>
  <c r="W63" i="1"/>
  <c r="J63" i="1"/>
  <c r="D63" i="1"/>
  <c r="B63" i="1"/>
  <c r="AC62" i="1"/>
  <c r="W62" i="1"/>
  <c r="J62" i="1"/>
  <c r="D62" i="1"/>
  <c r="B62" i="1"/>
  <c r="AC61" i="1"/>
  <c r="W61" i="1"/>
  <c r="J61" i="1"/>
  <c r="D61" i="1"/>
  <c r="B61" i="1"/>
  <c r="AC60" i="1"/>
  <c r="W60" i="1"/>
  <c r="J60" i="1"/>
  <c r="D60" i="1"/>
  <c r="B60" i="1"/>
  <c r="AC59" i="1"/>
  <c r="W59" i="1"/>
  <c r="J59" i="1"/>
  <c r="D59" i="1"/>
  <c r="B59" i="1"/>
  <c r="AC58" i="1"/>
  <c r="W58" i="1"/>
  <c r="J58" i="1"/>
  <c r="D58" i="1"/>
  <c r="B58" i="1"/>
  <c r="AC57" i="1"/>
  <c r="W57" i="1"/>
  <c r="J57" i="1"/>
  <c r="D57" i="1"/>
  <c r="B57" i="1"/>
  <c r="AC56" i="1"/>
  <c r="W56" i="1"/>
  <c r="J56" i="1"/>
  <c r="D56" i="1"/>
  <c r="B56" i="1"/>
  <c r="AC55" i="1"/>
  <c r="W55" i="1"/>
  <c r="J55" i="1"/>
  <c r="D55" i="1"/>
  <c r="B55" i="1"/>
  <c r="AC54" i="1"/>
  <c r="W54" i="1"/>
  <c r="J54" i="1"/>
  <c r="D54" i="1"/>
  <c r="B54" i="1"/>
  <c r="AC53" i="1"/>
  <c r="W53" i="1"/>
  <c r="J53" i="1"/>
  <c r="D53" i="1"/>
  <c r="B53" i="1"/>
  <c r="AC52" i="1"/>
  <c r="W52" i="1"/>
  <c r="J52" i="1"/>
  <c r="D52" i="1"/>
  <c r="B52" i="1"/>
  <c r="AC51" i="1"/>
  <c r="W51" i="1"/>
  <c r="J51" i="1"/>
  <c r="D51" i="1"/>
  <c r="B51" i="1"/>
  <c r="AC50" i="1"/>
  <c r="W50" i="1"/>
  <c r="J50" i="1"/>
  <c r="D50" i="1"/>
  <c r="B50" i="1"/>
  <c r="AC49" i="1"/>
  <c r="W49" i="1"/>
  <c r="J49" i="1"/>
  <c r="D49" i="1"/>
  <c r="B49" i="1"/>
  <c r="AC48" i="1"/>
  <c r="W48" i="1"/>
  <c r="J48" i="1"/>
  <c r="D48" i="1"/>
  <c r="B48" i="1"/>
  <c r="AC47" i="1"/>
  <c r="W47" i="1"/>
  <c r="J47" i="1"/>
  <c r="D47" i="1"/>
  <c r="B47" i="1"/>
  <c r="AC46" i="1"/>
  <c r="W46" i="1"/>
  <c r="J46" i="1"/>
  <c r="D46" i="1"/>
  <c r="B46" i="1"/>
  <c r="AC45" i="1"/>
  <c r="W45" i="1"/>
  <c r="J45" i="1"/>
  <c r="D45" i="1"/>
  <c r="B45" i="1"/>
  <c r="AC44" i="1"/>
  <c r="W44" i="1"/>
  <c r="J44" i="1"/>
  <c r="D44" i="1"/>
  <c r="B44" i="1"/>
  <c r="AC43" i="1"/>
  <c r="W43" i="1"/>
  <c r="J43" i="1"/>
  <c r="D43" i="1"/>
  <c r="B43" i="1"/>
  <c r="AC42" i="1"/>
  <c r="W42" i="1"/>
  <c r="J42" i="1"/>
  <c r="D42" i="1"/>
  <c r="B42" i="1"/>
  <c r="AC41" i="1"/>
  <c r="W41" i="1"/>
  <c r="J41" i="1"/>
  <c r="D41" i="1"/>
  <c r="B41" i="1"/>
  <c r="AC40" i="1"/>
  <c r="W40" i="1"/>
  <c r="J40" i="1"/>
  <c r="D40" i="1"/>
  <c r="B40" i="1"/>
  <c r="AC39" i="1"/>
  <c r="W39" i="1"/>
  <c r="J39" i="1"/>
  <c r="D39" i="1"/>
  <c r="B39" i="1"/>
  <c r="AC38" i="1"/>
  <c r="W38" i="1"/>
  <c r="J38" i="1"/>
  <c r="D38" i="1"/>
  <c r="B38" i="1"/>
  <c r="AC37" i="1"/>
  <c r="W37" i="1"/>
  <c r="J37" i="1"/>
  <c r="D37" i="1"/>
  <c r="B37" i="1"/>
  <c r="AC36" i="1"/>
  <c r="W36" i="1"/>
  <c r="J36" i="1"/>
  <c r="D36" i="1"/>
  <c r="B36" i="1"/>
  <c r="AC35" i="1"/>
  <c r="W35" i="1"/>
  <c r="J35" i="1"/>
  <c r="D35" i="1"/>
  <c r="B35" i="1"/>
  <c r="AC34" i="1"/>
  <c r="W34" i="1"/>
  <c r="J34" i="1"/>
  <c r="D34" i="1"/>
  <c r="B34" i="1"/>
  <c r="AC33" i="1"/>
  <c r="W33" i="1"/>
  <c r="J33" i="1"/>
  <c r="D33" i="1"/>
  <c r="B33" i="1"/>
  <c r="AC32" i="1"/>
  <c r="W32" i="1"/>
  <c r="J32" i="1"/>
  <c r="D32" i="1"/>
  <c r="B32" i="1"/>
  <c r="AC31" i="1"/>
  <c r="W31" i="1"/>
  <c r="J31" i="1"/>
  <c r="D31" i="1"/>
  <c r="B31" i="1"/>
  <c r="AC30" i="1"/>
  <c r="W30" i="1"/>
  <c r="J30" i="1"/>
  <c r="D30" i="1"/>
  <c r="B30" i="1"/>
  <c r="AC29" i="1"/>
  <c r="W29" i="1"/>
  <c r="J29" i="1"/>
  <c r="D29" i="1"/>
  <c r="B29" i="1"/>
  <c r="AC28" i="1"/>
  <c r="W28" i="1"/>
  <c r="J28" i="1"/>
  <c r="D28" i="1"/>
  <c r="B28" i="1"/>
  <c r="AC27" i="1"/>
  <c r="W27" i="1"/>
  <c r="J27" i="1"/>
  <c r="D27" i="1"/>
  <c r="B27" i="1"/>
  <c r="AC26" i="1"/>
  <c r="W26" i="1"/>
  <c r="J26" i="1"/>
  <c r="D26" i="1"/>
  <c r="B26" i="1"/>
  <c r="AC25" i="1"/>
  <c r="W25" i="1"/>
  <c r="J25" i="1"/>
  <c r="D25" i="1"/>
  <c r="B25" i="1"/>
  <c r="AC24" i="1"/>
  <c r="W24" i="1"/>
  <c r="J24" i="1"/>
  <c r="D24" i="1"/>
  <c r="B24" i="1"/>
  <c r="AC23" i="1"/>
  <c r="W23" i="1"/>
  <c r="J23" i="1"/>
  <c r="D23" i="1"/>
  <c r="B23" i="1"/>
  <c r="AC22" i="1"/>
  <c r="W22" i="1"/>
  <c r="J22" i="1"/>
  <c r="D22" i="1"/>
  <c r="B22" i="1"/>
  <c r="AC21" i="1"/>
  <c r="W21" i="1"/>
  <c r="J21" i="1"/>
  <c r="D21" i="1"/>
  <c r="B21" i="1"/>
  <c r="AC20" i="1"/>
  <c r="W20" i="1"/>
  <c r="J20" i="1"/>
  <c r="D20" i="1"/>
  <c r="B20" i="1"/>
  <c r="AC19" i="1"/>
  <c r="W19" i="1"/>
  <c r="J19" i="1"/>
  <c r="D19" i="1"/>
  <c r="B19" i="1"/>
  <c r="AC18" i="1"/>
  <c r="W18" i="1"/>
  <c r="J18" i="1"/>
  <c r="D18" i="1"/>
  <c r="B18" i="1"/>
  <c r="AC17" i="1"/>
  <c r="W17" i="1"/>
  <c r="J17" i="1"/>
  <c r="D17" i="1"/>
  <c r="B17" i="1"/>
  <c r="AC16" i="1"/>
  <c r="W16" i="1"/>
  <c r="J16" i="1"/>
  <c r="D16" i="1"/>
  <c r="B16" i="1"/>
  <c r="AC15" i="1"/>
  <c r="W15" i="1"/>
  <c r="J15" i="1"/>
  <c r="D15" i="1"/>
  <c r="B15" i="1"/>
  <c r="AC14" i="1"/>
  <c r="W14" i="1"/>
  <c r="J14" i="1"/>
  <c r="D14" i="1"/>
  <c r="B14" i="1"/>
  <c r="AC13" i="1"/>
  <c r="W13" i="1"/>
  <c r="J13" i="1"/>
  <c r="D13" i="1"/>
  <c r="B13" i="1"/>
  <c r="AC12" i="1"/>
  <c r="W12" i="1"/>
  <c r="J12" i="1"/>
  <c r="D12" i="1"/>
  <c r="B12" i="1"/>
  <c r="AC11" i="1"/>
  <c r="W11" i="1"/>
  <c r="J11" i="1"/>
  <c r="D11" i="1"/>
  <c r="B11" i="1"/>
  <c r="AC10" i="1"/>
  <c r="W10" i="1"/>
  <c r="J10" i="1"/>
  <c r="D10" i="1"/>
  <c r="B10" i="1"/>
  <c r="AC9" i="1"/>
  <c r="W9" i="1"/>
  <c r="J9" i="1"/>
  <c r="D9" i="1"/>
  <c r="B9" i="1"/>
  <c r="AC8" i="1"/>
  <c r="W8" i="1"/>
  <c r="J8" i="1"/>
  <c r="D8" i="1"/>
  <c r="B8" i="1"/>
  <c r="AC7" i="1"/>
  <c r="W7" i="1"/>
  <c r="J7" i="1"/>
  <c r="D7" i="1"/>
  <c r="B7" i="1"/>
  <c r="AC6" i="1"/>
  <c r="W6" i="1"/>
  <c r="J6" i="1"/>
  <c r="D6" i="1"/>
  <c r="B6" i="1"/>
  <c r="AC5" i="1"/>
  <c r="W5" i="1"/>
  <c r="J5" i="1"/>
  <c r="D5" i="1"/>
  <c r="B5" i="1"/>
  <c r="AC4" i="1"/>
  <c r="W4" i="1"/>
  <c r="J4" i="1"/>
  <c r="D4" i="1"/>
  <c r="B4" i="1"/>
  <c r="AC3" i="1"/>
  <c r="W3" i="1"/>
  <c r="J3" i="1"/>
  <c r="D3" i="1"/>
  <c r="B3" i="1"/>
  <c r="AC2" i="1"/>
  <c r="W2" i="1"/>
  <c r="J2" i="1"/>
  <c r="D2" i="1"/>
  <c r="B2" i="1"/>
</calcChain>
</file>

<file path=xl/sharedStrings.xml><?xml version="1.0" encoding="utf-8"?>
<sst xmlns="http://schemas.openxmlformats.org/spreadsheetml/2006/main" count="6729" uniqueCount="620">
  <si>
    <t>Localidad</t>
  </si>
  <si>
    <t>ID_LOCALIDAD</t>
  </si>
  <si>
    <t>Código del Rubro</t>
  </si>
  <si>
    <t>Rubro</t>
  </si>
  <si>
    <t>Nombre del Rubro</t>
  </si>
  <si>
    <t>Tipo de Rubro</t>
  </si>
  <si>
    <t>Documento Contratista</t>
  </si>
  <si>
    <t>NOMBRE CONTRATISTA</t>
  </si>
  <si>
    <t>Clasificación</t>
  </si>
  <si>
    <t>ID_TIPO_CONTRATO</t>
  </si>
  <si>
    <t>Número Contrato</t>
  </si>
  <si>
    <t>Año Suscripción</t>
  </si>
  <si>
    <t>CDP</t>
  </si>
  <si>
    <t>CRP</t>
  </si>
  <si>
    <t>Estado de Inicio</t>
  </si>
  <si>
    <t>¿Entró en prórroga o suspensión?</t>
  </si>
  <si>
    <t>Fecha Inicial</t>
  </si>
  <si>
    <t>Fecha Finalización</t>
  </si>
  <si>
    <t>Valor Inicial Contrato</t>
  </si>
  <si>
    <t>Apropiación</t>
  </si>
  <si>
    <t>Giros</t>
  </si>
  <si>
    <t>Tipo de Anulación</t>
  </si>
  <si>
    <t xml:space="preserve">TIPO ANULACION </t>
  </si>
  <si>
    <t>Monto Liberación/Fenecimiento</t>
  </si>
  <si>
    <t>Acta Liberación/Fenecimiento</t>
  </si>
  <si>
    <t>Fecha Acta</t>
  </si>
  <si>
    <t>Saldo Final</t>
  </si>
  <si>
    <t>Estado Actual</t>
  </si>
  <si>
    <t>ID_ESTADO_ACTUAL</t>
  </si>
  <si>
    <t>Principales Causas</t>
  </si>
  <si>
    <t>Acciones Adelatandas</t>
  </si>
  <si>
    <t>Responsable</t>
  </si>
  <si>
    <t>Correo Responsable</t>
  </si>
  <si>
    <t>SANTA FE</t>
  </si>
  <si>
    <t>O219001</t>
  </si>
  <si>
    <t>Obligaciones por Pagar Funcionamiento Vigencia Ant</t>
  </si>
  <si>
    <t>OXP funcionamiento vigencia anterior</t>
  </si>
  <si>
    <t>AXA COLPATRIA SEGUROS SA</t>
  </si>
  <si>
    <t>SEGUROS</t>
  </si>
  <si>
    <t>INICIADO</t>
  </si>
  <si>
    <t>NO</t>
  </si>
  <si>
    <t>TERMINADO EN PROCESO DE LIQUIDACIÓN</t>
  </si>
  <si>
    <t xml:space="preserve">ISABEL CASTRO HEREDIA </t>
  </si>
  <si>
    <t>ISABEL.CASTRO@GOBIERNOBOGOTA.GOV.CO</t>
  </si>
  <si>
    <t>EMPRESA DE TELECOMUNICACIONES DE BOGOTÁ S.A. E.S.P. - ETB S.A. ESP</t>
  </si>
  <si>
    <t>FACTURA</t>
  </si>
  <si>
    <t>ASCENSORES SCHINDLER DE COLOMBIA S A S</t>
  </si>
  <si>
    <t>PRESTACIÓN DE SERVICIOS (Persona Jurídica)</t>
  </si>
  <si>
    <t>por instrucción de nivel central se ajusta al No 146</t>
  </si>
  <si>
    <t>MARGOTH TORRES</t>
  </si>
  <si>
    <t>nelly.torres@gobiernobogota.gov.co</t>
  </si>
  <si>
    <t>UNION TEMPORAL UT BUFVIG 2021</t>
  </si>
  <si>
    <t>GUSTAVO ALEXANDER GRANADOS ARIAS</t>
  </si>
  <si>
    <t>gustavo.granados@gobiernobogota.gov.co</t>
  </si>
  <si>
    <t>MUNDOLIMPIEZA LTDA</t>
  </si>
  <si>
    <t>ORDEN DE COMPRA</t>
  </si>
  <si>
    <t>SI</t>
  </si>
  <si>
    <t>LIQUIDADO</t>
  </si>
  <si>
    <t>VIGILANCIA Y SEGURIDAD 365 LIMITADA</t>
  </si>
  <si>
    <t>SOLUTION COPY LTDA</t>
  </si>
  <si>
    <t>DIEGO ARIAS MURCIA</t>
  </si>
  <si>
    <t>diego.ariasm@gobiernobogota.gov.co</t>
  </si>
  <si>
    <t>DIEGO CASTRO INDUSTRIA Y CONSTRUCCION S A S</t>
  </si>
  <si>
    <t>SUMINISTRO</t>
  </si>
  <si>
    <t xml:space="preserve">contratación tiene la docuemntoacion para liquidacion </t>
  </si>
  <si>
    <t>PAOLA BALLESTEROS - TELEMACO TORRES</t>
  </si>
  <si>
    <t>telemaco.torres@gobiernobogota.gov.co</t>
  </si>
  <si>
    <t>ISABEL CASTRO HEREDIA</t>
  </si>
  <si>
    <t>ORGANIZACION TERPEL S A</t>
  </si>
  <si>
    <t>MW MANTENIMIENTOS SAS</t>
  </si>
  <si>
    <t>JAMES WILLIAM CASTILLO</t>
  </si>
  <si>
    <t>james.castillo@gobiernobogota.gov.co</t>
  </si>
  <si>
    <t>TOYOCAR'S INGENIERIA AUTOMOTRIZ LIMITADA TOYOCAR'S LTDA</t>
  </si>
  <si>
    <t>ya solicitó estado de cuenta  seguda semana de noviembre liquidacion</t>
  </si>
  <si>
    <t>LUIS ALFREDO SACRISTAN BARRERA</t>
  </si>
  <si>
    <t>LUIS.SACRISTAN.GOBIERNOBOGOTA.GOV.CO</t>
  </si>
  <si>
    <t>EDIFICIO CONDOMINIO PARQUE SANTANDER P.H</t>
  </si>
  <si>
    <t>CONVENIO INTERADMINISTRATIVO</t>
  </si>
  <si>
    <t>DIANA ORDOÑEZ FLORIAN</t>
  </si>
  <si>
    <t>COMPAÑIA MUNDIAL DE SEGUROS S.A.</t>
  </si>
  <si>
    <t>EN EJECUCIÓN</t>
  </si>
  <si>
    <t>ENEL COLOMBIA SA ESP</t>
  </si>
  <si>
    <t>ARINTIA GROUP S.A.S.</t>
  </si>
  <si>
    <t>Liberación</t>
  </si>
  <si>
    <t xml:space="preserve">saldo para liberar por presupuesto  se envió correo </t>
  </si>
  <si>
    <t>CESAR PATIÑO</t>
  </si>
  <si>
    <t>INGENIERIA CONSTRUCCION Y VIAS DE COLOMB IA S.A.S</t>
  </si>
  <si>
    <t>COMPRAVENTA</t>
  </si>
  <si>
    <t>Tiene una adición  por 10 mmpendiente acta de liquidación está en contratación</t>
  </si>
  <si>
    <t>SECUREXA ENERGY &amp; FIRE S.A.S.</t>
  </si>
  <si>
    <t>O219002</t>
  </si>
  <si>
    <t>Obligaciones por Pagar Funcionamiento Otras Vigenc</t>
  </si>
  <si>
    <t>OXP funcionamiento vigencias anteriores</t>
  </si>
  <si>
    <t>LADOINSA LABORES DOTACIONES INDUSTRIALES SAS</t>
  </si>
  <si>
    <t>PRESENTADA DEMANDA POR CONTROVERSIA CONTRACTUAL EN CURSO Y POR TANTO SE ENCUENTRA SUSPENDIDO EL TERMINO PARA LIQUIDAR POR AHORA Y HASTA TANTO NO SE FALLE.</t>
  </si>
  <si>
    <t>margoth envió a presupuesto para  liberacion 23/10/2023</t>
  </si>
  <si>
    <t>COMPILER S.A.S</t>
  </si>
  <si>
    <t xml:space="preserve">MARIA ISABEL HERAZO -  DORIS DIAZ </t>
  </si>
  <si>
    <t>maria.herazo@gobiernobogota.gov.co</t>
  </si>
  <si>
    <t>MAT PITS SAS</t>
  </si>
  <si>
    <t xml:space="preserve">envió la liquidación a contratacion </t>
  </si>
  <si>
    <t>GRAN IMAGEN S.A.S.</t>
  </si>
  <si>
    <t>ASEAR S.A. E.S.P</t>
  </si>
  <si>
    <t>BINARIUM TECHNOLOGY SAS</t>
  </si>
  <si>
    <t>LA CASA DE SUMINISTROS Y SERVICIOS S.A.S</t>
  </si>
  <si>
    <t>CONVENIO DE ASOCIACIÓN</t>
  </si>
  <si>
    <t>COMISIONISTAS FINANCIEROS AGROPECUARIOS SA</t>
  </si>
  <si>
    <t>ISMAEL RENGIFO</t>
  </si>
  <si>
    <t>ismael.rengifo@gobiernobogota.gov.co</t>
  </si>
  <si>
    <t>BMC BOLSA MERCANTIL DE COLOMBIA S.A.</t>
  </si>
  <si>
    <t>SEGURIDAD NUEVA ERA LTDA</t>
  </si>
  <si>
    <t>TECNI CENTRO AUTOMOTRIZ J J LIMITADA - E N REORGANIZACIÓN</t>
  </si>
  <si>
    <t>EDWIN BETANCOURT</t>
  </si>
  <si>
    <t>ALEXANDERBETANCOURT@GMAIL.COM</t>
  </si>
  <si>
    <t>ALL TECHNOLOGICAL SERVICES ATS S A S</t>
  </si>
  <si>
    <t>SECURITY PERFORMANCE AND COMMUNICATION S .A.S.</t>
  </si>
  <si>
    <t xml:space="preserve">MIGUEL DUQUE </t>
  </si>
  <si>
    <t>ALIANZA ESTRATEGICA OUTSOURCING Y SUMINI STROS SAS</t>
  </si>
  <si>
    <t xml:space="preserve">acta de fenecimiento contrato perdio competencia  sthephany alonso </t>
  </si>
  <si>
    <t xml:space="preserve">FELIPE PINEDA </t>
  </si>
  <si>
    <t>felipe.pineda@gobiernobogota.gov.co</t>
  </si>
  <si>
    <t>JUAN CARLOS ESCOBAR</t>
  </si>
  <si>
    <t>JUANC.ESCOBAR@GOBIERNOBOGOTA.GOV.CO</t>
  </si>
  <si>
    <t>IIS TECHNOLOGY SOLUTIONS SAS</t>
  </si>
  <si>
    <t xml:space="preserve"> liquidado octubre pac de noviembre</t>
  </si>
  <si>
    <t>MEGASERVICE GVM LTDA</t>
  </si>
  <si>
    <t xml:space="preserve"> se le notificó al contratista la liberación del dinero por el fenecimiento del contrato falta que el contartista firme </t>
  </si>
  <si>
    <t>BRAYAN  ESTHEP  ROJAS MAHECHA</t>
  </si>
  <si>
    <t>brayan.rojas@gobiernobogota.gov.co</t>
  </si>
  <si>
    <t>DIANA PATRICIA NOGUERA SIMIJACA</t>
  </si>
  <si>
    <t>diana.noguera@gobiernobogota.gov.co</t>
  </si>
  <si>
    <t>error numero de contrato</t>
  </si>
  <si>
    <t>ADRIANA ISSIS RAMOS</t>
  </si>
  <si>
    <t>adriana.ramos@gobiernobogota.gov.co</t>
  </si>
  <si>
    <t xml:space="preserve">contrato fenencido, contratacion resolucion de fenecimiento, resolucion está para firmas </t>
  </si>
  <si>
    <t>O230616</t>
  </si>
  <si>
    <t>Obligaciones por pagar Inversión vigencia anterior</t>
  </si>
  <si>
    <t>OXP inversion directa vigencia anterior</t>
  </si>
  <si>
    <t>CAJA DE COMPENSACION FAMILIAR COMPENSAR</t>
  </si>
  <si>
    <t>RESOLUCIÓN</t>
  </si>
  <si>
    <t>pendiente estado de cuenta se han solicitado a ppto</t>
  </si>
  <si>
    <t>JOHANNA MORALES RIZO</t>
  </si>
  <si>
    <t>johanna.morales@gobiernobogota.gov.co</t>
  </si>
  <si>
    <t>KERLY MARCELA TORRES UMBA</t>
  </si>
  <si>
    <t>PRESTACIÓN DE SERVICIOS (Persona Natural)</t>
  </si>
  <si>
    <t>TERMINADO (no se liquida)</t>
  </si>
  <si>
    <t>HELDER PARDO</t>
  </si>
  <si>
    <t>HELDER.PARDO@GOBIERNOBOGOTA.GOV.CO</t>
  </si>
  <si>
    <t>DIANA DEL CARMEN MATURANA RENTERIA</t>
  </si>
  <si>
    <t xml:space="preserve">NO APLICA/ SIN SALDO FINAL </t>
  </si>
  <si>
    <t>ALEKSA KATHERINE ALVAREZ VASQUEZ</t>
  </si>
  <si>
    <t>CAMILO ANDRES PEÑA CUEVAS</t>
  </si>
  <si>
    <t>EDNA NATHALIE ARIZA RICO</t>
  </si>
  <si>
    <t>PAULA ANDREA DELGADO BETANCUR</t>
  </si>
  <si>
    <t>JOHANNA  MORALES RIZO</t>
  </si>
  <si>
    <t>LAURA JULIETH ROJAS AYERBE</t>
  </si>
  <si>
    <t>GEANIA SECUNDINA ROJAS DE ARMAS</t>
  </si>
  <si>
    <t>ENTIDADES DISTRITO CAPITAL</t>
  </si>
  <si>
    <t>FREDDY ALBERTO MARQUEZ ARIAS</t>
  </si>
  <si>
    <t>FREDDY.MARQUEZ@GOBIERNOBOGOTA.GOV.CO</t>
  </si>
  <si>
    <t>ASCODES S.A.S.</t>
  </si>
  <si>
    <t>está en el segundo pago de octubre el saldo y queda liquidado</t>
  </si>
  <si>
    <t>CORPORACION PARA EL DESARROLLO DE LAS MI CROEMPRESAS</t>
  </si>
  <si>
    <t>sin acta de liquidacion en secop se dice que ya está liquidado</t>
  </si>
  <si>
    <t>SUBRED INTEGRADA DE SERVICIOS DE SALUD C ENTRO ORIENTE ESE</t>
  </si>
  <si>
    <t>JHON AVILES</t>
  </si>
  <si>
    <t>jhon.aviles@gobiernobogota.gov.co</t>
  </si>
  <si>
    <t>BD GUIDANCE SAS</t>
  </si>
  <si>
    <t>COMUNIDAD INDIGENA INGA DE BOGOTA</t>
  </si>
  <si>
    <t xml:space="preserve"> contrato de indigenas</t>
  </si>
  <si>
    <t>FUNDACION PARA EL DESARROLLO SOCIOCULTUR AL DEPORTIVO Y COMUNITARIO FUNDESCO</t>
  </si>
  <si>
    <t xml:space="preserve">CRISTIAN SUA </t>
  </si>
  <si>
    <t>cristian.sua@gobiernobogota.gov.co</t>
  </si>
  <si>
    <t>ALIANZA PUBLICA PARA EL DESARROLLO INTEGRAL - ALDESARROLLO</t>
  </si>
  <si>
    <t>CRISTIAN SUA -LUISA CAMELO</t>
  </si>
  <si>
    <t>ALBA LUCIA CRUZ CARDENAS</t>
  </si>
  <si>
    <t>TELEMACO DE JESUS TORRES GARZON</t>
  </si>
  <si>
    <t>ANA RUTH JEREZ JAIMES</t>
  </si>
  <si>
    <t>GUILLERMO  COY RODRIGUEZ</t>
  </si>
  <si>
    <t>SISCOM SERVICIOS INTEGRALES S.A.S.</t>
  </si>
  <si>
    <t>LUISA FERNANDA CAMELO RAMIREZ</t>
  </si>
  <si>
    <t>luisa.camelo@gobiernobogota.gov.co</t>
  </si>
  <si>
    <t>COMERCIALIZADORA SERLE.COM SAS</t>
  </si>
  <si>
    <t>JULIO ANDRES CASTRO GONZALEZ</t>
  </si>
  <si>
    <t>CONSULTORÍA (INTERVENTORÍA)</t>
  </si>
  <si>
    <t>GEIDY DAYANA TRIANA TRIANA</t>
  </si>
  <si>
    <t>CONSORCIO PROHABITAT</t>
  </si>
  <si>
    <t>OBRA PÚBLICA</t>
  </si>
  <si>
    <t>SANDRA MILENA LEON ROJAS</t>
  </si>
  <si>
    <t>MAYRA ALEJANDRA CONTENTO MOLINA</t>
  </si>
  <si>
    <t>JOHN HENRY MONTENEGRO</t>
  </si>
  <si>
    <t>RAFAEL LEONARDO HERRERA ROMERO</t>
  </si>
  <si>
    <t>JORGE ELIVER RIOS ASPRILLA</t>
  </si>
  <si>
    <t>YOHAN DAVID QUIÑONES MOSQUERA</t>
  </si>
  <si>
    <t>JORDY FREYCER MOSQUERA VALENCIA</t>
  </si>
  <si>
    <t>LEIDY JOHANNA CUMBE SOUSA</t>
  </si>
  <si>
    <t>NICOLE DAYANNA RIVERA VEGA</t>
  </si>
  <si>
    <t>JUAN SEBASTIAN ALARCON VANEGAS</t>
  </si>
  <si>
    <t>HELBERTH SEBASTIAN DIAZ BEJARANO</t>
  </si>
  <si>
    <t xml:space="preserve">DANIEL BERNAL </t>
  </si>
  <si>
    <t>daniel.bernal@gobiernobogota.gov.co</t>
  </si>
  <si>
    <t>FRANCY NATALIA VALENCIA ALBA</t>
  </si>
  <si>
    <t>MARLON DAVID CHAVES MELENDEZ</t>
  </si>
  <si>
    <t>MONICA ALEJANDRA RUIZ BELTRAN</t>
  </si>
  <si>
    <t>LARRY  CERCHAR CHINCHILLA</t>
  </si>
  <si>
    <t>RUBEN ULISES SERRANO BURGOS</t>
  </si>
  <si>
    <t>DIANA MARCELA AVILA RINCON</t>
  </si>
  <si>
    <t>JUAN DAVID PINTO RODRIGUEZ</t>
  </si>
  <si>
    <t>WANDER  MOSQUERA MENA</t>
  </si>
  <si>
    <t>MAGDA MILENA ABRIL AGUILLON</t>
  </si>
  <si>
    <t>DANIEL ALBERTO VEGA LOPEZ</t>
  </si>
  <si>
    <t>OMAR DAVID MUNAR GUEVARA</t>
  </si>
  <si>
    <t>DIEGO FERNANDO URREGO HERNANDEZ</t>
  </si>
  <si>
    <t>JOHN ISNEL LOPEZ GONZALEZ</t>
  </si>
  <si>
    <t>SERGIO ANDRES PINZON TORRES</t>
  </si>
  <si>
    <t>JHON JAIRO GALINDO RONDON</t>
  </si>
  <si>
    <t>ESTRATEGIA Y LOGISTICA DE EVENTOS S A S</t>
  </si>
  <si>
    <t>se envia acta a presupuesto para liberar saldo</t>
  </si>
  <si>
    <t>BRANDON DAVID HERRERA MARTIN</t>
  </si>
  <si>
    <t>SNEYDER GONZALO VARGAS PEDRAZA</t>
  </si>
  <si>
    <t>GUSTAVO ENRIQUE CORTES MONTERROZA</t>
  </si>
  <si>
    <t>CARLOS ALBERTO PINZON MOLINA</t>
  </si>
  <si>
    <t xml:space="preserve">sin acta  de liquidacion en secop </t>
  </si>
  <si>
    <t xml:space="preserve">ESMERALDA VELA </t>
  </si>
  <si>
    <t>esmeralda.vela@gobiernobogota.gov.co</t>
  </si>
  <si>
    <t>FONDO DE DESARROLLO DE LA EDUCACION SUPE RIOR SIGLA FODESEP</t>
  </si>
  <si>
    <t xml:space="preserve">SARA FAJARDO </t>
  </si>
  <si>
    <t>melinafajardo2@gmail.com</t>
  </si>
  <si>
    <t>CORPORACION INTEGRAL PARA EL DESARROLLO DE LAS REG</t>
  </si>
  <si>
    <t>a la espera de canal capital y sercretaria general</t>
  </si>
  <si>
    <t>CANAL CAPITAL</t>
  </si>
  <si>
    <t>UT SICVEL SANTAFE 2022</t>
  </si>
  <si>
    <t>MUNDIAL DE SUMINISTROS Y CONTRATOS S.A.S</t>
  </si>
  <si>
    <t>FUNDACION PARA EL DESARROLLO TERRITORIAL Y COMUNITARIO</t>
  </si>
  <si>
    <t xml:space="preserve">Se prorrogó 2 meses y medio </t>
  </si>
  <si>
    <t>JUAN DIEGO ROSAS GARCIA</t>
  </si>
  <si>
    <t xml:space="preserve">DIANA RUBIO ACOSTA </t>
  </si>
  <si>
    <t>marcela.acosta@gobiernobogota.gov.co</t>
  </si>
  <si>
    <t>EDWIN ALONSO NIÑO FERRER</t>
  </si>
  <si>
    <t>MAGDA MORELY DEVIA SARMIENTO</t>
  </si>
  <si>
    <t>RAQUEL  BELTRAN GONZALEZ</t>
  </si>
  <si>
    <t>YEISON STEVEN CASTAÑEDA SANCHEZ</t>
  </si>
  <si>
    <t>ALONSO  RODRIGUEZ PERDOMO</t>
  </si>
  <si>
    <t>JUVENAL  BERNATE</t>
  </si>
  <si>
    <t>CAMILO ANDRES AVELLA SARMIENTO</t>
  </si>
  <si>
    <t>PAULINA TERESA VILLAMIL SALCHAR</t>
  </si>
  <si>
    <t>LEIDY MILENA MORENO ARIAS</t>
  </si>
  <si>
    <t>GUILLERMO  FERREIRA VELASCO</t>
  </si>
  <si>
    <t>ENVIRONMENTAL AND GEOMECHANICAL SOLUTION S EGS SAS</t>
  </si>
  <si>
    <t>INTERVNETORIA 278</t>
  </si>
  <si>
    <t xml:space="preserve">SEBASTIAN RODRIGUEZ </t>
  </si>
  <si>
    <t>CONSTRUCTORA E INMOBILIARIA SANTA MARTA LTDA</t>
  </si>
  <si>
    <t xml:space="preserve">En ejecución </t>
  </si>
  <si>
    <t xml:space="preserve">JOSE DANIEL ALARCON </t>
  </si>
  <si>
    <t>jose.alarcon@gobiernobogota.gov.co</t>
  </si>
  <si>
    <t>CONSORCIO SANTA FE 2022</t>
  </si>
  <si>
    <t>UNION TEMPORAL BIENESTAR SANTA FE</t>
  </si>
  <si>
    <t>juanc.escobar@gobiernobogota.gov.co</t>
  </si>
  <si>
    <t>SANTIAGO  SANCHEZ GUZMAN</t>
  </si>
  <si>
    <t>CONCENTRADOS EL RANCHO LTDA DROGUERIA VE TERINARIA</t>
  </si>
  <si>
    <t>NAYIBETH LORENA FLOREZ DUQUE</t>
  </si>
  <si>
    <t>CRISTIAN SUA</t>
  </si>
  <si>
    <t>CORPORACION COLECTIVO DIGERATI</t>
  </si>
  <si>
    <t>liquidado octubre pago noviembre</t>
  </si>
  <si>
    <t>ANA MARIA TORRES VEGA</t>
  </si>
  <si>
    <t>LUZ MERY ALARCON PUENTES</t>
  </si>
  <si>
    <t>RAFAEL LEONARDO HERNANDEZ LOSADA</t>
  </si>
  <si>
    <t>LAURA YISETH PEÑA MORENO</t>
  </si>
  <si>
    <t>LUZ ADRIANA SANABRIA</t>
  </si>
  <si>
    <t>YUSSARI VIVIANA MOLINA IBAÑEZ</t>
  </si>
  <si>
    <t>ELKIN JOSE SIERRA BRACHO</t>
  </si>
  <si>
    <t>DANIEL FELIPE PEÑA SANCHEZ</t>
  </si>
  <si>
    <t>JOHANNA IBET GARAY ALVAREZ</t>
  </si>
  <si>
    <t>JOSE WILMAR URBANO SIBOCHE</t>
  </si>
  <si>
    <t>NELSON ENRIQUE FANDIÑO SUAREZ</t>
  </si>
  <si>
    <t>DIANA CONSUELO MORALES RAMOS</t>
  </si>
  <si>
    <t>OWER JOSE CAMPOS SALDAÑA</t>
  </si>
  <si>
    <t>DIANA RAQUEL CASTILLO</t>
  </si>
  <si>
    <t>JENNY PATRICIA MORENO MARIN</t>
  </si>
  <si>
    <t>ANGELA SOFIA GUERRERO CASTELBLANCO</t>
  </si>
  <si>
    <t>ARIULFO  CARABALI SANDOVAL</t>
  </si>
  <si>
    <t>BAYARDO ANDRES SOLANO FRANCO</t>
  </si>
  <si>
    <t>CRISTHIAN EMILIO ROJAS GARZON</t>
  </si>
  <si>
    <t>EDILSON  ECHEVERRI BUSTOS</t>
  </si>
  <si>
    <t>EDWIN ANDRES BELTRAN TIBOCHA</t>
  </si>
  <si>
    <t>OSCAR LEONARDO CAÑON MONTENEGRO</t>
  </si>
  <si>
    <t>JOSE RICARDO NARANJO VELASQUEZ</t>
  </si>
  <si>
    <t>HECTOR ARIEL ARDILA CELIS</t>
  </si>
  <si>
    <t>OSCAR JAVIER CANDIA MURILLO</t>
  </si>
  <si>
    <t>EDWIN JACOB CASTRO VARGAS</t>
  </si>
  <si>
    <t>CESAR AUGUSTO CAÑON VARGAS</t>
  </si>
  <si>
    <t>LUIS ANTONIO CELIS CASTELLANOS</t>
  </si>
  <si>
    <t>BRAYAN DAVID PAEZ ACHURY</t>
  </si>
  <si>
    <t>YINET MILENA OLAYA GARCÍA</t>
  </si>
  <si>
    <t>NELSON ALEJANDRO CALDAS MARTINEZ</t>
  </si>
  <si>
    <t>OMAR ORLANDO MESA SIERRA</t>
  </si>
  <si>
    <t>KAROL TALERO</t>
  </si>
  <si>
    <t>KAROL .TALERO@GOBIERNOBOGOTA.GOV.CO</t>
  </si>
  <si>
    <t>SABANA COMPANY A&amp;Y SAS</t>
  </si>
  <si>
    <t>liquidacion octubre</t>
  </si>
  <si>
    <t>JOHANNA  LOPEZ SUAREZ</t>
  </si>
  <si>
    <t>GESCOM SAS.</t>
  </si>
  <si>
    <t>pendiente  TECNICO  REALICE  ACTA liberación</t>
  </si>
  <si>
    <t>CONSORCIO DISEÑOS SANTA FE</t>
  </si>
  <si>
    <t>verificar estado actual con el tenico</t>
  </si>
  <si>
    <t xml:space="preserve">MAGDA LORENA DAVILA VELANDIA </t>
  </si>
  <si>
    <t>magda.davila@gobiernobogota.gov.co</t>
  </si>
  <si>
    <t>INTERAMBIENTE INGENIERIA S A S</t>
  </si>
  <si>
    <t>CONSORCIO INTERVENTORES MALLA VIAL JCT 2022</t>
  </si>
  <si>
    <t>UNION TEMPORAL CRUCES 527</t>
  </si>
  <si>
    <t>CONSORCIO EYD SANTA FE</t>
  </si>
  <si>
    <t>JORGE HERNAN SANCHEZ PINEDA</t>
  </si>
  <si>
    <t>CONSORCIO SANTAFE</t>
  </si>
  <si>
    <t>INDUHOTEL SAS</t>
  </si>
  <si>
    <t>leonardo informa que se reasigna a el</t>
  </si>
  <si>
    <t>LEONARDO CARRILLO</t>
  </si>
  <si>
    <t>LUISA FERNANDA PEREZ BLANCO</t>
  </si>
  <si>
    <t xml:space="preserve">KAROL TALERO </t>
  </si>
  <si>
    <t>WILLIAM IVAN MEJIA TORRES</t>
  </si>
  <si>
    <t>JUAN GABRIEL MARIN RAMIREZ</t>
  </si>
  <si>
    <t>CLAUDIA PATRICIA GOMEZ GUTIERREZ</t>
  </si>
  <si>
    <t>ELKIN NICOLAS PEÑA VARGAS</t>
  </si>
  <si>
    <t>JESUS ANTONIO ANGEL TORRES</t>
  </si>
  <si>
    <t>GUSTAVO  PINTO RUBIO</t>
  </si>
  <si>
    <t>OSCAR JAVIER ALFONSO HENAO</t>
  </si>
  <si>
    <t>DIEGO FERNEY CIFUENTES RINCON</t>
  </si>
  <si>
    <t>VANESSA  PEREA RAMIREZ</t>
  </si>
  <si>
    <t>ZAYDA LORENA VILLAR BECERRA</t>
  </si>
  <si>
    <t>JEIMY VIVIANA TERREROS FRANCO</t>
  </si>
  <si>
    <t>DORIS  DIAZ QUINTERO</t>
  </si>
  <si>
    <t>SUSANA  PINEDO ARANGO</t>
  </si>
  <si>
    <t>JULIA LUCIA GARCIA FORERO</t>
  </si>
  <si>
    <t>HERNANDO ERNESTO GONZALEZ ATUESTA</t>
  </si>
  <si>
    <t>ISABEL  CASTRO HEREDIA</t>
  </si>
  <si>
    <t>ESMERALDA  VELA QUINTERO</t>
  </si>
  <si>
    <t>JHON JAIRO CRISPIN NIETO</t>
  </si>
  <si>
    <t>ELAINE N/A AGUILAR CASTRO</t>
  </si>
  <si>
    <t>ANGELICA JOHANNA LLANOS FORERO</t>
  </si>
  <si>
    <t>NATALIA  ROZO PEREZ</t>
  </si>
  <si>
    <t>CRISTIAN DAVID LONDOÑO RUEDA</t>
  </si>
  <si>
    <t>MELANIE CAROLINA MOLINA CERVANTES</t>
  </si>
  <si>
    <t>CAROLINA  RODRIGUEZ PUIN</t>
  </si>
  <si>
    <t>YEIMY ASTRID MEJIA CASTRO</t>
  </si>
  <si>
    <t>LILIA MARCELA MEJIA PEREIRA</t>
  </si>
  <si>
    <t>HECTOR WILLINTONG ORTIZ ROSERO</t>
  </si>
  <si>
    <t>JULIANA MARCELA GONZALEZ PEREZ</t>
  </si>
  <si>
    <t>MISAEL EDUARDO SANDOVAL CHAPARRO</t>
  </si>
  <si>
    <t>JAKE STEPHANIA TINJACA NINO</t>
  </si>
  <si>
    <t>LAURA CATALINA MORENO MUÑOZ</t>
  </si>
  <si>
    <t>LUIS FERNANDO MARTINEZ VARGAS</t>
  </si>
  <si>
    <t>EUMIR ANTONIO PALACIOS CAICEDO</t>
  </si>
  <si>
    <t>JULY PAOLA ALDANA BARAHONA</t>
  </si>
  <si>
    <t>LORENA  CALDERON CASTRO</t>
  </si>
  <si>
    <t>JEIMY TATIANA ESCOBAR ESPINOSA</t>
  </si>
  <si>
    <t>FRANCISCO EDUARDO TREJOS BARRAGAN</t>
  </si>
  <si>
    <t>DIANA JANNETH CAMPOS ALFONSO</t>
  </si>
  <si>
    <t>FERNANDO  ZULUAGA FLOREZ</t>
  </si>
  <si>
    <t>NELSON EDUARDO LINARES CONDE</t>
  </si>
  <si>
    <t>ALVARO ALONSO PATIÑO ZAPATA</t>
  </si>
  <si>
    <t>KEVIN OSWALDO LEIVA QUIMBAYO</t>
  </si>
  <si>
    <t>WILLIAM ANDRES TELLEZ CHAVEZ</t>
  </si>
  <si>
    <t>MATEO ANDRES FELIPE EMILIO DUQUE CALDERON</t>
  </si>
  <si>
    <t>ANDREA  HERRERA FRANCO</t>
  </si>
  <si>
    <t>ANDRES ARTURO CAMELO BOGOTA</t>
  </si>
  <si>
    <t>SEBASTIAN  HERRERA SERRATO</t>
  </si>
  <si>
    <t>JOSE DANIEL ALARCON CORONADO</t>
  </si>
  <si>
    <t>MARIA FERNANDA RODRIGUEZ RODRIGUEZ</t>
  </si>
  <si>
    <t>LUZ DARY PEDRAZA BARRETO</t>
  </si>
  <si>
    <t xml:space="preserve">IVAN PACHON </t>
  </si>
  <si>
    <t>IVAN.PACHON@GOBIERNOBOGOTA.GOV.CO</t>
  </si>
  <si>
    <t>YONATHAN ANDRES TRUJILLO ARIAS</t>
  </si>
  <si>
    <t>KAREN JIMENA BURBANO MORENO</t>
  </si>
  <si>
    <t>MARIA CAMILA LOPEZ FERNANDEZ</t>
  </si>
  <si>
    <t>DAIRO JEZZID LEON ROMERO</t>
  </si>
  <si>
    <t>PROYECTOS INSTITUCIONALES DE COLOMBIA SA S</t>
  </si>
  <si>
    <t>CMAURICIOPC@HOTMAIL.ES</t>
  </si>
  <si>
    <t>ADRIANA KATHERINE GUTIERREZ TORRES</t>
  </si>
  <si>
    <t>YERNEY ROLANDO RODRIGUEZ AVILA</t>
  </si>
  <si>
    <t>LENNIN LEANDRO TRIGOS SILVA</t>
  </si>
  <si>
    <t>LIZ VIBIANA TORRES BUITRAGO</t>
  </si>
  <si>
    <t>CARMEN TERESA CASTAÑEDA VILLAMIZAR</t>
  </si>
  <si>
    <t>NINI CAROLINA MENDOZA JARABA</t>
  </si>
  <si>
    <t>ELKIN EMIR CABRERA BARRERA</t>
  </si>
  <si>
    <t>NATALIA ANDREA RUBIANO FORERO</t>
  </si>
  <si>
    <t>EVELIN YESENIA QUIÑONES QUIÑONES</t>
  </si>
  <si>
    <t>WILSON GIOVANI RODRIGUEZ RODRIGUEZ</t>
  </si>
  <si>
    <t>ALBERT ANDRÉS RINCÓN BELLO</t>
  </si>
  <si>
    <t>UNION TEMPORAL NIMBIT</t>
  </si>
  <si>
    <t>VICTOR MANUEL BEJARANO BUSTOS</t>
  </si>
  <si>
    <t>ADRIANA ISSIS RAMOS DOMINGUEZ</t>
  </si>
  <si>
    <t>DAVID  RUBIO JIMENEZ</t>
  </si>
  <si>
    <t>JOHN ALEXANDER SANABRIA</t>
  </si>
  <si>
    <t>DIANA ALEJANDRA LEGUIZAMON TRUJILLO</t>
  </si>
  <si>
    <t>YUDY LORENA BARRERA BAQUERO</t>
  </si>
  <si>
    <t>BRAYAN ESTHEP ROJAS MAHECHA</t>
  </si>
  <si>
    <t>RAFAEL RICARDO BALAGUERA BONITTO</t>
  </si>
  <si>
    <t>MARYBEL  GAITAN CORTES</t>
  </si>
  <si>
    <t>JHON FREDY ALVAREZ BARRERA</t>
  </si>
  <si>
    <t>JOSE KARLORLANDO LOPEZ URBINA</t>
  </si>
  <si>
    <t>OMAR DAVID CASTILLO AMADOR</t>
  </si>
  <si>
    <t>MARTHA  QUIROZ TOLOSA</t>
  </si>
  <si>
    <t>NELSON ARNULFO FRESNEDA GUZMAN</t>
  </si>
  <si>
    <t>ANGELA PATRICIA GALINDO CARO</t>
  </si>
  <si>
    <t>FANOR EDILSON CUBILLOS GOMEZ</t>
  </si>
  <si>
    <t>ALBERTO  RODRIGUEZ GOMEZ</t>
  </si>
  <si>
    <t>JONATHAN  LOAIZA MANTILLA</t>
  </si>
  <si>
    <t>NANCY DEL PILAR CUBILLOS RODRIGUEZ</t>
  </si>
  <si>
    <t>LEIDY JULIETH DIAZ BUITRAGO</t>
  </si>
  <si>
    <t>PEDRO PABLO MALAGON GONZALEZ</t>
  </si>
  <si>
    <t>CRISTIAN CAMILO SUA LOPEZ</t>
  </si>
  <si>
    <t>NATALIA  MATEUS CAMARGO</t>
  </si>
  <si>
    <t>ANDRES CAMILO VELASQUEZ LEON</t>
  </si>
  <si>
    <t>ANGIE CAROLINA GARZON ROMERO</t>
  </si>
  <si>
    <t>ADRIANA PATRICIA POSADA BELTRAN</t>
  </si>
  <si>
    <t>CENTRAL DE PARQUES Y SOLUCIONES URBANAS S.A.S</t>
  </si>
  <si>
    <t>GOODS &amp; SERVICES CONSULTING S.A.S.</t>
  </si>
  <si>
    <t>RAFAEL ELIAS MURCIA CUBIDES</t>
  </si>
  <si>
    <t>JOSE BENJAMIN ROJAS HERRERA</t>
  </si>
  <si>
    <t>ALEJANDRA PATRICIA MONTAÑO IRAGORRI</t>
  </si>
  <si>
    <t>HERMELINDA  HERRERA CHACON</t>
  </si>
  <si>
    <t>JHON FERNANDO FUENTES ROJAS</t>
  </si>
  <si>
    <t>FRANCISCO FABIER MARTINEZ POVEDA</t>
  </si>
  <si>
    <t>TEOFILO LEONARDO RAMIREZ HERNANDEZ</t>
  </si>
  <si>
    <t>ARMANDO  DIAZ GIL</t>
  </si>
  <si>
    <t>TOMAS  BARRERO RAMIREZ</t>
  </si>
  <si>
    <t>WILSON JAIR GONZALEZ BELTRAN</t>
  </si>
  <si>
    <t>LORENA  CAMACHO SOLANO</t>
  </si>
  <si>
    <t xml:space="preserve">NO </t>
  </si>
  <si>
    <t>PANAMERICANA LIBRERIA Y PAPELERIA S A</t>
  </si>
  <si>
    <t>COMO SE DA CIERRE EN TIENDA VIRTUAL</t>
  </si>
  <si>
    <t xml:space="preserve">JOSE FERNANDO CRUZ </t>
  </si>
  <si>
    <t>fernando.cruz@gobiernobogota.gov.co</t>
  </si>
  <si>
    <t>LUIS MIGUEL COGOLLO SILVA</t>
  </si>
  <si>
    <t>DIEGO ALBERTO YARA PALENCIA</t>
  </si>
  <si>
    <t>CESAR MAURICIO PATIÑO CADENA</t>
  </si>
  <si>
    <t>adriana.gtorres@gobiernobogota.gov.co</t>
  </si>
  <si>
    <t>DIEGO ALEJANDRO SANTISTEBAN RAMIREZ</t>
  </si>
  <si>
    <t>ADRIANA GUTIERREZ</t>
  </si>
  <si>
    <t>JESYCA ROSY ORJUELA AYA</t>
  </si>
  <si>
    <t>MIGUEL ANGEL RODRIGUEZ COLORADO</t>
  </si>
  <si>
    <t>LADY XIOMARA PINEDA TORRES</t>
  </si>
  <si>
    <t>DEYSI LILIANA PARDO BONILLA</t>
  </si>
  <si>
    <t>MARTHA LEONOR ACERO FAURA</t>
  </si>
  <si>
    <t>PAULA ALEJANDRA CARANTON TRONCOSO</t>
  </si>
  <si>
    <t>YEIMMY LORENA RIAÑO TORO</t>
  </si>
  <si>
    <t>YEIMY CAROLINA BELLO CALIXTO</t>
  </si>
  <si>
    <t>CLAUDIA PATRICIA YOPASA POVEDA</t>
  </si>
  <si>
    <t>CARLOS FABIAN RAMIREZ</t>
  </si>
  <si>
    <t>HEINZ ALEJANDRO TORRES QUINTANA</t>
  </si>
  <si>
    <t>JULIETH ANDREA BARRERA RODRIGUEZ</t>
  </si>
  <si>
    <t>DIEGO FELIPE SANCHEZ TRIANA</t>
  </si>
  <si>
    <t>DIANA ALEJANDRA AVILA SANTOFIMIO</t>
  </si>
  <si>
    <t>CAROL ANDREA VERGARA PEÑA</t>
  </si>
  <si>
    <t>HELDER GERMAN PARDO BUITRAGO</t>
  </si>
  <si>
    <t>ANGELA MARIA DAZA OCAMPO</t>
  </si>
  <si>
    <t>MAGDA LORENA DAVILA VELANDIA</t>
  </si>
  <si>
    <t>KAROL JOHANA TALERO SALAMANCA</t>
  </si>
  <si>
    <t>GERMAN DANIEL BERNAL CAMACHO</t>
  </si>
  <si>
    <t>OSCAR MAURICIO ALARCON VELEZ</t>
  </si>
  <si>
    <t>PROVEER INSTITUCIONAL S.A.S.</t>
  </si>
  <si>
    <t>FERRICENTROS S A S</t>
  </si>
  <si>
    <t>TELEMACO TORRES</t>
  </si>
  <si>
    <t>AUTOMAYOR S A</t>
  </si>
  <si>
    <t>MARIA CAMILA LOPEZ</t>
  </si>
  <si>
    <t>CAMILA.LOPEZ@GOBIERNOBOGOTA.GOV.CO</t>
  </si>
  <si>
    <t>JOSE IGNACIO HERNANDEZ CANO</t>
  </si>
  <si>
    <t>CASTECK S A S</t>
  </si>
  <si>
    <t>MAGALLY GUINAND</t>
  </si>
  <si>
    <t>magally.guinand@gobiernobogota.gov.co</t>
  </si>
  <si>
    <t>SOLUCIONES INTEGRALES DE OFICINA SAS</t>
  </si>
  <si>
    <t>DRV INGENIERIA SAS</t>
  </si>
  <si>
    <t>PROYECTAR INGENIERIA Y ARQUITECTURA S.A. S</t>
  </si>
  <si>
    <t>HARDWARE ASESORIAS SOFTWARE TLDA</t>
  </si>
  <si>
    <t>O230690</t>
  </si>
  <si>
    <t>Obligaciones por pagar Inversión vigencias anteriores</t>
  </si>
  <si>
    <t>OXP inversion directa vigencias anteriores</t>
  </si>
  <si>
    <t>YOHANNA PATRICIA GONZALEZ MACHUCA</t>
  </si>
  <si>
    <t>SALDO LIBERADO</t>
  </si>
  <si>
    <t>SERGIO STEVEN GARZON SANABRIA</t>
  </si>
  <si>
    <t>ERIKA ANDREA MACIAS CARDENAS</t>
  </si>
  <si>
    <t>IVAN ALBERTO TORRES PARGA</t>
  </si>
  <si>
    <t>SANTIAGO RICARDO ROA AGUDELO</t>
  </si>
  <si>
    <t>JORGE IVAN RENGIFO BAUTISTA</t>
  </si>
  <si>
    <t>VICTOR HUGO GORDILLO BOLIVAR</t>
  </si>
  <si>
    <t>UNION TEMPORAL DELL EMC</t>
  </si>
  <si>
    <t>EDUARDO GUILLERMO GUTIERREZ CABARCAS</t>
  </si>
  <si>
    <t>SARA FAJARDO</t>
  </si>
  <si>
    <t>EDNA MARIANA BECERRA DAZA</t>
  </si>
  <si>
    <t>PILI ALEJANDRA SOLANO POLANIA</t>
  </si>
  <si>
    <t>FREDDY GIOVANNI SALAMANCA RAMIREZ</t>
  </si>
  <si>
    <t>GUSTAVO ADOLFO FORERO GONZALEZ</t>
  </si>
  <si>
    <t>LUZ ADRIANA SANCHEZ VELANDIA</t>
  </si>
  <si>
    <t>GABRIEL EMILIO HERNANDEZ TAMARA</t>
  </si>
  <si>
    <t>YINETH PATRICIA GARCIA RAMIREZ</t>
  </si>
  <si>
    <t xml:space="preserve">en contratacion </t>
  </si>
  <si>
    <t>ANGEL ANDRES ROMERO CUELLAR</t>
  </si>
  <si>
    <t>INGRID MAGALY ASCENCIO SUESCUN</t>
  </si>
  <si>
    <t>LILIA FANNY GUEVARA PARRADO</t>
  </si>
  <si>
    <t>LUIS YESID VIANCHA AMAYA</t>
  </si>
  <si>
    <t>CONSORCIO LOGISTIK ASOR</t>
  </si>
  <si>
    <t>va enviar   para liberar</t>
  </si>
  <si>
    <t>CORPORACION UNIFICADA NACIONAL DE EDUCAC ION SUPERIOR CUN</t>
  </si>
  <si>
    <t xml:space="preserve">DEBE PAGARSE SALDO AL CONTRATISTA </t>
  </si>
  <si>
    <t>PROGRAMA DE LAS NACIONES UNIDAS PARA EL DESARROLLO</t>
  </si>
  <si>
    <t>se envio acta a presupuesto para liberacion</t>
  </si>
  <si>
    <t>UNION TEMPORAL MUJERES CUIDADORAS</t>
  </si>
  <si>
    <t xml:space="preserve"> acta de liquidacion </t>
  </si>
  <si>
    <t xml:space="preserve"> PAOLA BALLESTEROS</t>
  </si>
  <si>
    <t>FUNDACION DE CIENCIA Y TECNOLOGIA GLOBAL</t>
  </si>
  <si>
    <t>pendiente pago 10.892.134</t>
  </si>
  <si>
    <t>FUNDACION OTRO ROLLO SOCIAL</t>
  </si>
  <si>
    <t>liquidado</t>
  </si>
  <si>
    <t>ASOCIACION DE HOGARES SI A LA VIDA</t>
  </si>
  <si>
    <t>no se enontró acta de liquidacion en secop dia  de la  mesa</t>
  </si>
  <si>
    <t>ENRUTA TRADE SAS</t>
  </si>
  <si>
    <t xml:space="preserve">JUAN CARLOS ESCOBAR </t>
  </si>
  <si>
    <t>CENTRO FERRETERO MAFER S A S</t>
  </si>
  <si>
    <t xml:space="preserve">PENDIENTE INGRESO AL ALMACEN </t>
  </si>
  <si>
    <t>INVERSIONES RODRIGUEZ APONTE S. EN C.</t>
  </si>
  <si>
    <t>se declaró impedido</t>
  </si>
  <si>
    <t>ASOCIACION INTERNACIONAL DE CONSULTORIA S A S</t>
  </si>
  <si>
    <t xml:space="preserve">haciendo docuemntos  para liquidar </t>
  </si>
  <si>
    <t>VENEPLAST LTDA</t>
  </si>
  <si>
    <t>ABOVE SAS</t>
  </si>
  <si>
    <t>SUSPENDIDO</t>
  </si>
  <si>
    <t xml:space="preserve">proceso de incumplimiento </t>
  </si>
  <si>
    <t>GRUPO COVINPRO SAS</t>
  </si>
  <si>
    <t xml:space="preserve">ASIGNACION NUEVA PENDIENTE ASIGNACION </t>
  </si>
  <si>
    <t>REDCOMPUTO LIMITADA</t>
  </si>
  <si>
    <t>CONSORCIO VIVIENDAS SANTA FE</t>
  </si>
  <si>
    <t xml:space="preserve">se va a reasignar </t>
  </si>
  <si>
    <t xml:space="preserve">SEBASTIAN.DURAN@GOBIERNOBOGOTA.GOV.CO  </t>
  </si>
  <si>
    <t>ECOFLORA SAS</t>
  </si>
  <si>
    <t>PROYECTOS &amp; CONSULTORIAS R C S A S</t>
  </si>
  <si>
    <t>jesyca.orjuela@gobiernobogota.gov.co</t>
  </si>
  <si>
    <t>CONSORCIO VECINAL - PJ 2021</t>
  </si>
  <si>
    <t>se envió  a contratacion</t>
  </si>
  <si>
    <t>ICOD CONSTRUCCIONES Y PROYECTOS SAS</t>
  </si>
  <si>
    <t>CONSORCIO BOGOTA</t>
  </si>
  <si>
    <t xml:space="preserve">Falta  realizar  soicitud a presupuesto para que  libere el saldo se envió a presupuesto </t>
  </si>
  <si>
    <t>PAOLA BALLESTEROS</t>
  </si>
  <si>
    <t>FUNDACION CONSTRUCCION LOCAL</t>
  </si>
  <si>
    <t xml:space="preserve">CONTRATACION </t>
  </si>
  <si>
    <t>ESTUDIOS E INGENIERIA SAS</t>
  </si>
  <si>
    <t>DOBLE R ARQUITECTURA E INGENIERIA SAS</t>
  </si>
  <si>
    <t>Liquidado, se liberó el saldo.</t>
  </si>
  <si>
    <t>COMERCIALIZADORA E&amp;T SAS</t>
  </si>
  <si>
    <t>LUIS.SACRISTAN@GOBIERNOBOGOTA.GOV.CO</t>
  </si>
  <si>
    <t xml:space="preserve">unico pin ambiental pendiente </t>
  </si>
  <si>
    <t>CONSORCIO SALONES-PRO-JWC 2021</t>
  </si>
  <si>
    <t>LORENZA  VELASQUEZ RODRIGUEZ</t>
  </si>
  <si>
    <t>RENZO MAURICIO GOMEZ RODRIGUEZ</t>
  </si>
  <si>
    <t xml:space="preserve"> lo tiene asignado Luis Fernando/ confirmar </t>
  </si>
  <si>
    <t>JOSE LUIS PASTRANA PALACIO</t>
  </si>
  <si>
    <t>DANIEL GUSTAVO GUZMAN TEJEDA</t>
  </si>
  <si>
    <t>DANIEL ARLEY GOMEZ GONZALEZ</t>
  </si>
  <si>
    <t>revisra felipe pineda con contratacion</t>
  </si>
  <si>
    <t>FELIPE PINEDA</t>
  </si>
  <si>
    <t>ALFONSO ENRIQUE MEDINA MORENO</t>
  </si>
  <si>
    <t>JOSE NELSON JIMENEZ PORRAS</t>
  </si>
  <si>
    <t>MARTHA PATRICIA HERNANDEZ MUÑOZ</t>
  </si>
  <si>
    <t>MANUEL ANTONIO BALLESTEROS HERNANDEZ</t>
  </si>
  <si>
    <t>KEVIN MAURICIO LOZANO ARANDA</t>
  </si>
  <si>
    <t>2RHL INGENIERIA Y PROYECTOS SAS</t>
  </si>
  <si>
    <t xml:space="preserve">fenecimiento perdio competencia </t>
  </si>
  <si>
    <t>SEBASTIAN RODRIGUEZ</t>
  </si>
  <si>
    <t xml:space="preserve">SEBASTIAN.DURAN@GOBIERNOBOGOTA.GOV.CO </t>
  </si>
  <si>
    <t>YASMINE  PARRA MURILLO</t>
  </si>
  <si>
    <t>FUNDACION ESPERANZA AFRO</t>
  </si>
  <si>
    <t>Liquidado, último pago se realizó en mayo 2023.</t>
  </si>
  <si>
    <t>NELSON FERNANDO FRANCO GONZALEZ</t>
  </si>
  <si>
    <t>JAIR ALEXANDER GUTIERREZ</t>
  </si>
  <si>
    <t>CONSORCIO CEYCO-BAC</t>
  </si>
  <si>
    <t>CONSULTORÍA (DISEÑO)</t>
  </si>
  <si>
    <t xml:space="preserve">está en firmas </t>
  </si>
  <si>
    <t>SEBASTIAN.DURAN@GOBIERNOBOGOTA.GOV.CO</t>
  </si>
  <si>
    <t>HENRY  CASTRO SANCHEZ</t>
  </si>
  <si>
    <t>CONSORCIO VIAS BOGOTA 2019</t>
  </si>
  <si>
    <t>INTERVENTORIA Y CONSTRUCIVILES S.A.S</t>
  </si>
  <si>
    <t>ANGIE KATHERINE PARDO RAMIREZ</t>
  </si>
  <si>
    <t>FRANCY LILIANA MORENO MOLANO</t>
  </si>
  <si>
    <t>LEONARDO ALONSO JIMENEZ PEREZ</t>
  </si>
  <si>
    <t>IMPULSAR FUNDACION SOCIAL</t>
  </si>
  <si>
    <t>firma  del alcalde liquidado</t>
  </si>
  <si>
    <t>DIAGO Y BENITEZ SOCIEDAD POR ACCIONES SI MPLIFICADA</t>
  </si>
  <si>
    <t>MARIA ISABEL HERAZO</t>
  </si>
  <si>
    <t>ASOCIACION PARA EL DESARROLLO INTEGRAL D E LA FAMILIA COLOMBIANA</t>
  </si>
  <si>
    <t xml:space="preserve"> PENDIENTE REVISAR  SALDO </t>
  </si>
  <si>
    <t>CORPORACION DE DESARROLLO SOCIAL ELITE</t>
  </si>
  <si>
    <t>SONIA ESPERANZA AREVALO SILVA</t>
  </si>
  <si>
    <t xml:space="preserve">NELSON EDUARDO  LINARES </t>
  </si>
  <si>
    <t>EDUARDO.LINARES@GOBIERNOBOGOTA.GOV.CO</t>
  </si>
  <si>
    <t>CONSORCIO INTERDESARROLLO</t>
  </si>
  <si>
    <t>DE LA ESPRIELLA CONSULTING &amp; CONSTRUCTOR ENTERPRISE SAS</t>
  </si>
  <si>
    <t>GLORIA ELIZABETH OSORIO BENAVIDES</t>
  </si>
  <si>
    <t>CONTRATACION  pendientes paz y salvo</t>
  </si>
  <si>
    <t>MARKETING PROCESOS Y GESTION MAPROGES S A</t>
  </si>
  <si>
    <t>que lo tiene asignado otro tecnico</t>
  </si>
  <si>
    <t>CONSORCIO SANTA FE 05</t>
  </si>
  <si>
    <t>CONSORCIO IC SANTA FE</t>
  </si>
  <si>
    <t>ASESORES Y CONSULTORES CIVILES ASOCIADOS SAS</t>
  </si>
  <si>
    <t xml:space="preserve">se va reasignar </t>
  </si>
  <si>
    <t>TALLER 301 SAS</t>
  </si>
  <si>
    <t>JAMES WILIAM CASTILLO</t>
  </si>
  <si>
    <t>ANGELA TATIANA CRISTANCHO CHICUE</t>
  </si>
  <si>
    <t>YEIN DENIS TOVAR REAL</t>
  </si>
  <si>
    <t>YENNY GRACIELA GARCIA PUERTO</t>
  </si>
  <si>
    <t>GERLY LISSETTE CORZO RAMIREZ</t>
  </si>
  <si>
    <t xml:space="preserve">PRESENTADA DEMANDA POR CONTROVERSIA CONTRACTUAL EN CURSO Y POR TANTO SE ENCUENTRA SUSPENDIDO EL TERMINO PARA LIQUIDAR POR AHORA Y HASTA TANTO NO SE FALLE. / ya perdió competencia </t>
  </si>
  <si>
    <t>INGENIERIA VOLQUETAS Y CONSTRUCCION SAS</t>
  </si>
  <si>
    <t>TIC AMERICA S A S</t>
  </si>
  <si>
    <t>TOTALES</t>
  </si>
  <si>
    <t>Etiquetas de fila</t>
  </si>
  <si>
    <t>Total general</t>
  </si>
  <si>
    <t>Cuenta de Clasificación</t>
  </si>
  <si>
    <t>Suma de Valor Inicial Contrato</t>
  </si>
  <si>
    <t>Cuenta de Estado Actual</t>
  </si>
  <si>
    <t>Etiquetas de columna</t>
  </si>
  <si>
    <t>Suma de Giros</t>
  </si>
  <si>
    <t>(en blanco)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</si>
</sst>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AF3F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7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5" fillId="2" borderId="1" xfId="2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/>
      <protection locked="0"/>
    </xf>
    <xf numFmtId="0" fontId="0" fillId="3" borderId="1" xfId="0" applyFill="1" applyBorder="1" applyAlignment="1">
      <alignment horizontal="center"/>
    </xf>
    <xf numFmtId="0" fontId="0" fillId="0" borderId="1" xfId="0" applyBorder="1" applyProtection="1">
      <protection locked="0"/>
    </xf>
    <xf numFmtId="0" fontId="0" fillId="4" borderId="1" xfId="0" applyFill="1" applyBorder="1"/>
    <xf numFmtId="0" fontId="0" fillId="4" borderId="1" xfId="0" applyFill="1" applyBorder="1" applyProtection="1">
      <protection hidden="1"/>
    </xf>
    <xf numFmtId="0" fontId="0" fillId="0" borderId="0" xfId="0" applyProtection="1">
      <protection locked="0"/>
    </xf>
    <xf numFmtId="0" fontId="0" fillId="3" borderId="1" xfId="0" applyFill="1" applyBorder="1"/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4" fontId="0" fillId="0" borderId="1" xfId="1" applyNumberFormat="1" applyFont="1" applyBorder="1" applyProtection="1">
      <protection locked="0"/>
    </xf>
    <xf numFmtId="3" fontId="0" fillId="0" borderId="0" xfId="0" applyNumberFormat="1" applyAlignment="1" applyProtection="1">
      <alignment horizontal="right" vertical="top"/>
      <protection locked="0"/>
    </xf>
    <xf numFmtId="164" fontId="0" fillId="4" borderId="1" xfId="1" applyNumberFormat="1" applyFont="1" applyFill="1" applyBorder="1" applyProtection="1">
      <protection hidden="1"/>
    </xf>
    <xf numFmtId="0" fontId="7" fillId="0" borderId="1" xfId="3" applyBorder="1" applyProtection="1">
      <protection locked="0"/>
    </xf>
    <xf numFmtId="0" fontId="2" fillId="5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5" borderId="1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/>
    <xf numFmtId="0" fontId="3" fillId="6" borderId="3" xfId="0" applyFont="1" applyFill="1" applyBorder="1"/>
    <xf numFmtId="0" fontId="3" fillId="6" borderId="3" xfId="0" applyFont="1" applyFill="1" applyBorder="1" applyProtection="1">
      <protection hidden="1"/>
    </xf>
    <xf numFmtId="164" fontId="3" fillId="7" borderId="3" xfId="0" applyNumberFormat="1" applyFont="1" applyFill="1" applyBorder="1"/>
    <xf numFmtId="164" fontId="3" fillId="7" borderId="4" xfId="0" applyNumberFormat="1" applyFont="1" applyFill="1" applyBorder="1"/>
    <xf numFmtId="164" fontId="3" fillId="6" borderId="3" xfId="0" applyNumberFormat="1" applyFont="1" applyFill="1" applyBorder="1"/>
    <xf numFmtId="164" fontId="3" fillId="7" borderId="4" xfId="0" applyNumberFormat="1" applyFont="1" applyFill="1" applyBorder="1" applyProtection="1">
      <protection hidden="1"/>
    </xf>
    <xf numFmtId="0" fontId="3" fillId="6" borderId="4" xfId="0" applyFont="1" applyFill="1" applyBorder="1"/>
    <xf numFmtId="0" fontId="3" fillId="6" borderId="5" xfId="0" applyFont="1" applyFill="1" applyBorder="1"/>
    <xf numFmtId="0" fontId="5" fillId="8" borderId="1" xfId="0" applyFont="1" applyFill="1" applyBorder="1" applyAlignment="1">
      <alignment horizontal="center" vertical="center" wrapText="1"/>
    </xf>
    <xf numFmtId="44" fontId="5" fillId="8" borderId="1" xfId="2" applyFont="1" applyFill="1" applyBorder="1" applyAlignment="1" applyProtection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43" fontId="0" fillId="0" borderId="0" xfId="0" applyNumberFormat="1"/>
    <xf numFmtId="164" fontId="0" fillId="0" borderId="0" xfId="0" applyNumberFormat="1"/>
    <xf numFmtId="0" fontId="0" fillId="9" borderId="0" xfId="0" applyFill="1"/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21"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07/relationships/slicerCache" Target="slicerCaches/slicerCache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11" Type="http://schemas.openxmlformats.org/officeDocument/2006/relationships/styles" Target="styles.xml"/><Relationship Id="rId5" Type="http://schemas.openxmlformats.org/officeDocument/2006/relationships/pivotCacheDefinition" Target="pivotCache/pivotCacheDefinition1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microsoft.com/office/2007/relationships/slicerCache" Target="slicerCaches/slicerCache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[OXP.xlsx]Dinamica!TablaDinámica1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CLASIFICACION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ivotFmts>
      <c:pivotFmt>
        <c:idx val="0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3.2679738562091505E-2"/>
          <c:y val="0.16202020202020204"/>
          <c:w val="0.92810457516339873"/>
          <c:h val="0.7841077441077440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Dinamica!$B$2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Dinamica!$A$3:$A$17</c:f>
              <c:strCache>
                <c:ptCount val="14"/>
                <c:pt idx="0">
                  <c:v>PRESTACIÓN DE SERVICIOS (Persona Natural)</c:v>
                </c:pt>
                <c:pt idx="1">
                  <c:v>PRESTACIÓN DE SERVICIOS (Persona Jurídica)</c:v>
                </c:pt>
                <c:pt idx="2">
                  <c:v>ORDEN DE COMPRA</c:v>
                </c:pt>
                <c:pt idx="3">
                  <c:v>OBRA PÚBLICA</c:v>
                </c:pt>
                <c:pt idx="4">
                  <c:v>COMPRAVENTA</c:v>
                </c:pt>
                <c:pt idx="5">
                  <c:v>CONSULTORÍA (INTERVENTORÍA)</c:v>
                </c:pt>
                <c:pt idx="6">
                  <c:v>CONVENIO INTERADMINISTRATIVO</c:v>
                </c:pt>
                <c:pt idx="7">
                  <c:v>SUMINISTRO</c:v>
                </c:pt>
                <c:pt idx="8">
                  <c:v>SEGUROS</c:v>
                </c:pt>
                <c:pt idx="9">
                  <c:v>RESOLUCIÓN</c:v>
                </c:pt>
                <c:pt idx="10">
                  <c:v>CONSULTORÍA (DISEÑO)</c:v>
                </c:pt>
                <c:pt idx="11">
                  <c:v>CONVENIO DE ASOCIACIÓN</c:v>
                </c:pt>
                <c:pt idx="12">
                  <c:v>FACTURA</c:v>
                </c:pt>
                <c:pt idx="13">
                  <c:v>(en blanco)</c:v>
                </c:pt>
              </c:strCache>
            </c:strRef>
          </c:cat>
          <c:val>
            <c:numRef>
              <c:f>Dinamica!$B$3:$B$17</c:f>
              <c:numCache>
                <c:formatCode>General</c:formatCode>
                <c:ptCount val="14"/>
                <c:pt idx="0">
                  <c:v>376</c:v>
                </c:pt>
                <c:pt idx="1">
                  <c:v>70</c:v>
                </c:pt>
                <c:pt idx="2">
                  <c:v>26</c:v>
                </c:pt>
                <c:pt idx="3">
                  <c:v>20</c:v>
                </c:pt>
                <c:pt idx="4">
                  <c:v>18</c:v>
                </c:pt>
                <c:pt idx="5">
                  <c:v>18</c:v>
                </c:pt>
                <c:pt idx="6">
                  <c:v>16</c:v>
                </c:pt>
                <c:pt idx="7">
                  <c:v>13</c:v>
                </c:pt>
                <c:pt idx="8">
                  <c:v>8</c:v>
                </c:pt>
                <c:pt idx="9">
                  <c:v>6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5E-4FCE-B374-EDA86EDFB9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6479760"/>
        <c:axId val="85595744"/>
      </c:barChart>
      <c:catAx>
        <c:axId val="864797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5595744"/>
        <c:crosses val="autoZero"/>
        <c:auto val="1"/>
        <c:lblAlgn val="ctr"/>
        <c:lblOffset val="100"/>
        <c:noMultiLvlLbl val="0"/>
      </c:catAx>
      <c:valAx>
        <c:axId val="8559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6479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5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 prst="angle"/>
    </a:sp3d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[OXP.xlsx]Dinamica!TablaDinámica2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VALOR CONTRATOS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1" i="0" u="none" strike="noStrike" kern="1200" baseline="0">
                  <a:solidFill>
                    <a:srgbClr val="002060"/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Dinamica!$B$18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Dinamica!$A$19:$A$33</c:f>
              <c:strCache>
                <c:ptCount val="14"/>
                <c:pt idx="0">
                  <c:v>OBRA PÚBLICA</c:v>
                </c:pt>
                <c:pt idx="1">
                  <c:v>PRESTACIÓN DE SERVICIOS (Persona Jurídica)</c:v>
                </c:pt>
                <c:pt idx="2">
                  <c:v>CONVENIO INTERADMINISTRATIVO</c:v>
                </c:pt>
                <c:pt idx="3">
                  <c:v>PRESTACIÓN DE SERVICIOS (Persona Natural)</c:v>
                </c:pt>
                <c:pt idx="4">
                  <c:v>CONSULTORÍA (DISEÑO)</c:v>
                </c:pt>
                <c:pt idx="5">
                  <c:v>CONSULTORÍA (INTERVENTORÍA)</c:v>
                </c:pt>
                <c:pt idx="6">
                  <c:v>COMPRAVENTA</c:v>
                </c:pt>
                <c:pt idx="7">
                  <c:v>ORDEN DE COMPRA</c:v>
                </c:pt>
                <c:pt idx="8">
                  <c:v>CONVENIO DE ASOCIACIÓN</c:v>
                </c:pt>
                <c:pt idx="9">
                  <c:v>(en blanco)</c:v>
                </c:pt>
                <c:pt idx="10">
                  <c:v>SUMINISTRO</c:v>
                </c:pt>
                <c:pt idx="11">
                  <c:v>SEGUROS</c:v>
                </c:pt>
                <c:pt idx="12">
                  <c:v>FACTURA</c:v>
                </c:pt>
                <c:pt idx="13">
                  <c:v>RESOLUCIÓN</c:v>
                </c:pt>
              </c:strCache>
            </c:strRef>
          </c:cat>
          <c:val>
            <c:numRef>
              <c:f>Dinamica!$B$19:$B$33</c:f>
              <c:numCache>
                <c:formatCode>_(* #,##0.00_);_(* \(#,##0.00\);_(* "-"??_);_(@_)</c:formatCode>
                <c:ptCount val="14"/>
                <c:pt idx="0">
                  <c:v>32057430067.950001</c:v>
                </c:pt>
                <c:pt idx="1">
                  <c:v>21476720017</c:v>
                </c:pt>
                <c:pt idx="2">
                  <c:v>10046772686</c:v>
                </c:pt>
                <c:pt idx="3">
                  <c:v>10039640712</c:v>
                </c:pt>
                <c:pt idx="4">
                  <c:v>6234147318</c:v>
                </c:pt>
                <c:pt idx="5">
                  <c:v>3280826566.4000001</c:v>
                </c:pt>
                <c:pt idx="6">
                  <c:v>3064187227</c:v>
                </c:pt>
                <c:pt idx="7">
                  <c:v>1869812884.9200001</c:v>
                </c:pt>
                <c:pt idx="8">
                  <c:v>1627116258</c:v>
                </c:pt>
                <c:pt idx="9">
                  <c:v>968710512</c:v>
                </c:pt>
                <c:pt idx="10">
                  <c:v>955733780</c:v>
                </c:pt>
                <c:pt idx="11">
                  <c:v>622425086</c:v>
                </c:pt>
                <c:pt idx="12">
                  <c:v>605000000</c:v>
                </c:pt>
                <c:pt idx="13">
                  <c:v>22392534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CE-4682-B0EB-FD61A6F382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537699872"/>
        <c:axId val="85594080"/>
      </c:barChart>
      <c:catAx>
        <c:axId val="5376998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5594080"/>
        <c:crosses val="autoZero"/>
        <c:auto val="1"/>
        <c:lblAlgn val="ctr"/>
        <c:lblOffset val="100"/>
        <c:noMultiLvlLbl val="0"/>
      </c:catAx>
      <c:valAx>
        <c:axId val="85594080"/>
        <c:scaling>
          <c:orientation val="minMax"/>
        </c:scaling>
        <c:delete val="1"/>
        <c:axPos val="b"/>
        <c:numFmt formatCode="_(* #,##0.00_);_(* \(#,##0.00\);_(* &quot;-&quot;??_);_(@_)" sourceLinked="1"/>
        <c:majorTickMark val="none"/>
        <c:minorTickMark val="none"/>
        <c:tickLblPos val="nextTo"/>
        <c:crossAx val="537699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5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 prst="angle"/>
    </a:sp3d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[OXP.xlsx]Dinamica!TablaDinámica3</c:name>
    <c:fmtId val="7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419" b="1"/>
              <a:t>ESTADO DEL CONTRATO</a:t>
            </a:r>
          </a:p>
        </c:rich>
      </c:tx>
      <c:layout>
        <c:manualLayout>
          <c:xMode val="edge"/>
          <c:yMode val="edge"/>
          <c:x val="0.32714176915561144"/>
          <c:y val="2.26294440467668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002060"/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6"/>
          </a:solidFill>
          <a:ln>
            <a:noFill/>
          </a:ln>
          <a:effectLst/>
        </c:spPr>
        <c:dLbl>
          <c:idx val="0"/>
          <c:layout>
            <c:manualLayout>
              <c:x val="0"/>
              <c:y val="0.14011299435028249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rgbClr val="002060"/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4"/>
          </a:solidFill>
          <a:ln>
            <a:noFill/>
          </a:ln>
          <a:effectLst/>
        </c:spPr>
        <c:dLbl>
          <c:idx val="0"/>
          <c:layout>
            <c:manualLayout>
              <c:x val="-6.3341235193986271E-3"/>
              <c:y val="0.18855218855218855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1.0516274298200035E-2"/>
          <c:y val="0.12318424843359227"/>
          <c:w val="0.94179894179894175"/>
          <c:h val="0.686089238845144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Dinamica!$B$35:$B$36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Dinamica!$A$37:$A$43</c:f>
              <c:strCache>
                <c:ptCount val="6"/>
                <c:pt idx="0">
                  <c:v>EN EJECUCIÓN</c:v>
                </c:pt>
                <c:pt idx="1">
                  <c:v>LIQUIDADO</c:v>
                </c:pt>
                <c:pt idx="2">
                  <c:v>SUSPENDIDO</c:v>
                </c:pt>
                <c:pt idx="3">
                  <c:v>TERMINADO (no se liquida)</c:v>
                </c:pt>
                <c:pt idx="4">
                  <c:v>TERMINADO EN PROCESO DE LIQUIDACIÓN</c:v>
                </c:pt>
                <c:pt idx="5">
                  <c:v>(en blanco)</c:v>
                </c:pt>
              </c:strCache>
            </c:strRef>
          </c:cat>
          <c:val>
            <c:numRef>
              <c:f>Dinamica!$B$37:$B$43</c:f>
              <c:numCache>
                <c:formatCode>General</c:formatCode>
                <c:ptCount val="6"/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DB-4F35-8D87-E1E917B66514}"/>
            </c:ext>
          </c:extLst>
        </c:ser>
        <c:ser>
          <c:idx val="1"/>
          <c:order val="1"/>
          <c:tx>
            <c:strRef>
              <c:f>Dinamica!$C$35:$C$36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Dinamica!$A$37:$A$43</c:f>
              <c:strCache>
                <c:ptCount val="6"/>
                <c:pt idx="0">
                  <c:v>EN EJECUCIÓN</c:v>
                </c:pt>
                <c:pt idx="1">
                  <c:v>LIQUIDADO</c:v>
                </c:pt>
                <c:pt idx="2">
                  <c:v>SUSPENDIDO</c:v>
                </c:pt>
                <c:pt idx="3">
                  <c:v>TERMINADO (no se liquida)</c:v>
                </c:pt>
                <c:pt idx="4">
                  <c:v>TERMINADO EN PROCESO DE LIQUIDACIÓN</c:v>
                </c:pt>
                <c:pt idx="5">
                  <c:v>(en blanco)</c:v>
                </c:pt>
              </c:strCache>
            </c:strRef>
          </c:cat>
          <c:val>
            <c:numRef>
              <c:f>Dinamica!$C$37:$C$43</c:f>
              <c:numCache>
                <c:formatCode>General</c:formatCode>
                <c:ptCount val="6"/>
                <c:pt idx="2">
                  <c:v>1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244-487C-A2B4-31F839844D78}"/>
            </c:ext>
          </c:extLst>
        </c:ser>
        <c:ser>
          <c:idx val="2"/>
          <c:order val="2"/>
          <c:tx>
            <c:strRef>
              <c:f>Dinamica!$D$35:$D$36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Dinamica!$A$37:$A$43</c:f>
              <c:strCache>
                <c:ptCount val="6"/>
                <c:pt idx="0">
                  <c:v>EN EJECUCIÓN</c:v>
                </c:pt>
                <c:pt idx="1">
                  <c:v>LIQUIDADO</c:v>
                </c:pt>
                <c:pt idx="2">
                  <c:v>SUSPENDIDO</c:v>
                </c:pt>
                <c:pt idx="3">
                  <c:v>TERMINADO (no se liquida)</c:v>
                </c:pt>
                <c:pt idx="4">
                  <c:v>TERMINADO EN PROCESO DE LIQUIDACIÓN</c:v>
                </c:pt>
                <c:pt idx="5">
                  <c:v>(en blanco)</c:v>
                </c:pt>
              </c:strCache>
            </c:strRef>
          </c:cat>
          <c:val>
            <c:numRef>
              <c:f>Dinamica!$D$37:$D$43</c:f>
              <c:numCache>
                <c:formatCode>General</c:formatCode>
                <c:ptCount val="6"/>
                <c:pt idx="1">
                  <c:v>3</c:v>
                </c:pt>
                <c:pt idx="3">
                  <c:v>1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244-487C-A2B4-31F839844D78}"/>
            </c:ext>
          </c:extLst>
        </c:ser>
        <c:ser>
          <c:idx val="3"/>
          <c:order val="3"/>
          <c:tx>
            <c:strRef>
              <c:f>Dinamica!$E$35:$E$36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6.3341235193986271E-3"/>
                  <c:y val="0.1885521885521885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Dinamica!$A$37:$A$43</c:f>
              <c:strCache>
                <c:ptCount val="6"/>
                <c:pt idx="0">
                  <c:v>EN EJECUCIÓN</c:v>
                </c:pt>
                <c:pt idx="1">
                  <c:v>LIQUIDADO</c:v>
                </c:pt>
                <c:pt idx="2">
                  <c:v>SUSPENDIDO</c:v>
                </c:pt>
                <c:pt idx="3">
                  <c:v>TERMINADO (no se liquida)</c:v>
                </c:pt>
                <c:pt idx="4">
                  <c:v>TERMINADO EN PROCESO DE LIQUIDACIÓN</c:v>
                </c:pt>
                <c:pt idx="5">
                  <c:v>(en blanco)</c:v>
                </c:pt>
              </c:strCache>
            </c:strRef>
          </c:cat>
          <c:val>
            <c:numRef>
              <c:f>Dinamica!$E$37:$E$43</c:f>
              <c:numCache>
                <c:formatCode>General</c:formatCode>
                <c:ptCount val="6"/>
                <c:pt idx="1">
                  <c:v>23</c:v>
                </c:pt>
                <c:pt idx="3">
                  <c:v>7</c:v>
                </c:pt>
                <c:pt idx="4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244-487C-A2B4-31F839844D78}"/>
            </c:ext>
          </c:extLst>
        </c:ser>
        <c:ser>
          <c:idx val="4"/>
          <c:order val="4"/>
          <c:tx>
            <c:strRef>
              <c:f>Dinamica!$F$35:$F$36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Dinamica!$A$37:$A$43</c:f>
              <c:strCache>
                <c:ptCount val="6"/>
                <c:pt idx="0">
                  <c:v>EN EJECUCIÓN</c:v>
                </c:pt>
                <c:pt idx="1">
                  <c:v>LIQUIDADO</c:v>
                </c:pt>
                <c:pt idx="2">
                  <c:v>SUSPENDIDO</c:v>
                </c:pt>
                <c:pt idx="3">
                  <c:v>TERMINADO (no se liquida)</c:v>
                </c:pt>
                <c:pt idx="4">
                  <c:v>TERMINADO EN PROCESO DE LIQUIDACIÓN</c:v>
                </c:pt>
                <c:pt idx="5">
                  <c:v>(en blanco)</c:v>
                </c:pt>
              </c:strCache>
            </c:strRef>
          </c:cat>
          <c:val>
            <c:numRef>
              <c:f>Dinamica!$F$37:$F$43</c:f>
              <c:numCache>
                <c:formatCode>General</c:formatCode>
                <c:ptCount val="6"/>
                <c:pt idx="0">
                  <c:v>1</c:v>
                </c:pt>
                <c:pt idx="1">
                  <c:v>31</c:v>
                </c:pt>
                <c:pt idx="2">
                  <c:v>1</c:v>
                </c:pt>
                <c:pt idx="3">
                  <c:v>34</c:v>
                </c:pt>
                <c:pt idx="4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244-487C-A2B4-31F839844D78}"/>
            </c:ext>
          </c:extLst>
        </c:ser>
        <c:ser>
          <c:idx val="5"/>
          <c:order val="5"/>
          <c:tx>
            <c:strRef>
              <c:f>Dinamica!$G$35:$G$36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0"/>
                  <c:y val="0.1401129943502824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Dinamica!$A$37:$A$43</c:f>
              <c:strCache>
                <c:ptCount val="6"/>
                <c:pt idx="0">
                  <c:v>EN EJECUCIÓN</c:v>
                </c:pt>
                <c:pt idx="1">
                  <c:v>LIQUIDADO</c:v>
                </c:pt>
                <c:pt idx="2">
                  <c:v>SUSPENDIDO</c:v>
                </c:pt>
                <c:pt idx="3">
                  <c:v>TERMINADO (no se liquida)</c:v>
                </c:pt>
                <c:pt idx="4">
                  <c:v>TERMINADO EN PROCESO DE LIQUIDACIÓN</c:v>
                </c:pt>
                <c:pt idx="5">
                  <c:v>(en blanco)</c:v>
                </c:pt>
              </c:strCache>
            </c:strRef>
          </c:cat>
          <c:val>
            <c:numRef>
              <c:f>Dinamica!$G$37:$G$43</c:f>
              <c:numCache>
                <c:formatCode>General</c:formatCode>
                <c:ptCount val="6"/>
                <c:pt idx="0">
                  <c:v>35</c:v>
                </c:pt>
                <c:pt idx="1">
                  <c:v>8</c:v>
                </c:pt>
                <c:pt idx="3">
                  <c:v>311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244-487C-A2B4-31F839844D78}"/>
            </c:ext>
          </c:extLst>
        </c:ser>
        <c:ser>
          <c:idx val="6"/>
          <c:order val="6"/>
          <c:tx>
            <c:strRef>
              <c:f>Dinamica!$H$35:$H$36</c:f>
              <c:strCache>
                <c:ptCount val="1"/>
                <c:pt idx="0">
                  <c:v>(en blanco)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Dinamica!$A$37:$A$43</c:f>
              <c:strCache>
                <c:ptCount val="6"/>
                <c:pt idx="0">
                  <c:v>EN EJECUCIÓN</c:v>
                </c:pt>
                <c:pt idx="1">
                  <c:v>LIQUIDADO</c:v>
                </c:pt>
                <c:pt idx="2">
                  <c:v>SUSPENDIDO</c:v>
                </c:pt>
                <c:pt idx="3">
                  <c:v>TERMINADO (no se liquida)</c:v>
                </c:pt>
                <c:pt idx="4">
                  <c:v>TERMINADO EN PROCESO DE LIQUIDACIÓN</c:v>
                </c:pt>
                <c:pt idx="5">
                  <c:v>(en blanco)</c:v>
                </c:pt>
              </c:strCache>
            </c:strRef>
          </c:cat>
          <c:val>
            <c:numRef>
              <c:f>Dinamica!$H$37:$H$43</c:f>
              <c:numCache>
                <c:formatCode>General</c:formatCode>
                <c:ptCount val="6"/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244-487C-A2B4-31F839844D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82893440"/>
        <c:axId val="641323376"/>
      </c:barChart>
      <c:catAx>
        <c:axId val="208289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641323376"/>
        <c:crosses val="autoZero"/>
        <c:auto val="1"/>
        <c:lblAlgn val="ctr"/>
        <c:lblOffset val="100"/>
        <c:noMultiLvlLbl val="0"/>
      </c:catAx>
      <c:valAx>
        <c:axId val="6413233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08289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5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[OXP.xlsx]Dinamica!TablaDinámica1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Clasificacion</a:t>
            </a:r>
            <a:r>
              <a:rPr lang="en-US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Dinamica!$B$2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Dinamica!$A$3:$A$17</c:f>
              <c:strCache>
                <c:ptCount val="14"/>
                <c:pt idx="0">
                  <c:v>PRESTACIÓN DE SERVICIOS (Persona Natural)</c:v>
                </c:pt>
                <c:pt idx="1">
                  <c:v>PRESTACIÓN DE SERVICIOS (Persona Jurídica)</c:v>
                </c:pt>
                <c:pt idx="2">
                  <c:v>ORDEN DE COMPRA</c:v>
                </c:pt>
                <c:pt idx="3">
                  <c:v>OBRA PÚBLICA</c:v>
                </c:pt>
                <c:pt idx="4">
                  <c:v>COMPRAVENTA</c:v>
                </c:pt>
                <c:pt idx="5">
                  <c:v>CONSULTORÍA (INTERVENTORÍA)</c:v>
                </c:pt>
                <c:pt idx="6">
                  <c:v>CONVENIO INTERADMINISTRATIVO</c:v>
                </c:pt>
                <c:pt idx="7">
                  <c:v>SUMINISTRO</c:v>
                </c:pt>
                <c:pt idx="8">
                  <c:v>SEGUROS</c:v>
                </c:pt>
                <c:pt idx="9">
                  <c:v>RESOLUCIÓN</c:v>
                </c:pt>
                <c:pt idx="10">
                  <c:v>CONSULTORÍA (DISEÑO)</c:v>
                </c:pt>
                <c:pt idx="11">
                  <c:v>CONVENIO DE ASOCIACIÓN</c:v>
                </c:pt>
                <c:pt idx="12">
                  <c:v>FACTURA</c:v>
                </c:pt>
                <c:pt idx="13">
                  <c:v>(en blanco)</c:v>
                </c:pt>
              </c:strCache>
            </c:strRef>
          </c:cat>
          <c:val>
            <c:numRef>
              <c:f>Dinamica!$B$3:$B$17</c:f>
              <c:numCache>
                <c:formatCode>General</c:formatCode>
                <c:ptCount val="14"/>
                <c:pt idx="0">
                  <c:v>376</c:v>
                </c:pt>
                <c:pt idx="1">
                  <c:v>70</c:v>
                </c:pt>
                <c:pt idx="2">
                  <c:v>26</c:v>
                </c:pt>
                <c:pt idx="3">
                  <c:v>20</c:v>
                </c:pt>
                <c:pt idx="4">
                  <c:v>18</c:v>
                </c:pt>
                <c:pt idx="5">
                  <c:v>18</c:v>
                </c:pt>
                <c:pt idx="6">
                  <c:v>16</c:v>
                </c:pt>
                <c:pt idx="7">
                  <c:v>13</c:v>
                </c:pt>
                <c:pt idx="8">
                  <c:v>8</c:v>
                </c:pt>
                <c:pt idx="9">
                  <c:v>6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FA-4455-9658-2DCEEAD5B0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86479760"/>
        <c:axId val="85595744"/>
      </c:barChart>
      <c:catAx>
        <c:axId val="8647976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5595744"/>
        <c:crosses val="autoZero"/>
        <c:auto val="1"/>
        <c:lblAlgn val="ctr"/>
        <c:lblOffset val="100"/>
        <c:noMultiLvlLbl val="0"/>
      </c:catAx>
      <c:valAx>
        <c:axId val="855957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6479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[OXP.xlsx]Dinamica!TablaDinámica2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Valor</a:t>
            </a:r>
            <a:r>
              <a:rPr lang="en-US" baseline="0"/>
              <a:t> Contrato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Dinamica!$B$18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Dinamica!$A$19:$A$33</c:f>
              <c:strCache>
                <c:ptCount val="14"/>
                <c:pt idx="0">
                  <c:v>OBRA PÚBLICA</c:v>
                </c:pt>
                <c:pt idx="1">
                  <c:v>PRESTACIÓN DE SERVICIOS (Persona Jurídica)</c:v>
                </c:pt>
                <c:pt idx="2">
                  <c:v>CONVENIO INTERADMINISTRATIVO</c:v>
                </c:pt>
                <c:pt idx="3">
                  <c:v>PRESTACIÓN DE SERVICIOS (Persona Natural)</c:v>
                </c:pt>
                <c:pt idx="4">
                  <c:v>CONSULTORÍA (DISEÑO)</c:v>
                </c:pt>
                <c:pt idx="5">
                  <c:v>CONSULTORÍA (INTERVENTORÍA)</c:v>
                </c:pt>
                <c:pt idx="6">
                  <c:v>COMPRAVENTA</c:v>
                </c:pt>
                <c:pt idx="7">
                  <c:v>ORDEN DE COMPRA</c:v>
                </c:pt>
                <c:pt idx="8">
                  <c:v>CONVENIO DE ASOCIACIÓN</c:v>
                </c:pt>
                <c:pt idx="9">
                  <c:v>(en blanco)</c:v>
                </c:pt>
                <c:pt idx="10">
                  <c:v>SUMINISTRO</c:v>
                </c:pt>
                <c:pt idx="11">
                  <c:v>SEGUROS</c:v>
                </c:pt>
                <c:pt idx="12">
                  <c:v>FACTURA</c:v>
                </c:pt>
                <c:pt idx="13">
                  <c:v>RESOLUCIÓN</c:v>
                </c:pt>
              </c:strCache>
            </c:strRef>
          </c:cat>
          <c:val>
            <c:numRef>
              <c:f>Dinamica!$B$19:$B$33</c:f>
              <c:numCache>
                <c:formatCode>_(* #,##0.00_);_(* \(#,##0.00\);_(* "-"??_);_(@_)</c:formatCode>
                <c:ptCount val="14"/>
                <c:pt idx="0">
                  <c:v>32057430067.950001</c:v>
                </c:pt>
                <c:pt idx="1">
                  <c:v>21476720017</c:v>
                </c:pt>
                <c:pt idx="2">
                  <c:v>10046772686</c:v>
                </c:pt>
                <c:pt idx="3">
                  <c:v>10039640712</c:v>
                </c:pt>
                <c:pt idx="4">
                  <c:v>6234147318</c:v>
                </c:pt>
                <c:pt idx="5">
                  <c:v>3280826566.4000001</c:v>
                </c:pt>
                <c:pt idx="6">
                  <c:v>3064187227</c:v>
                </c:pt>
                <c:pt idx="7">
                  <c:v>1869812884.9200001</c:v>
                </c:pt>
                <c:pt idx="8">
                  <c:v>1627116258</c:v>
                </c:pt>
                <c:pt idx="9">
                  <c:v>968710512</c:v>
                </c:pt>
                <c:pt idx="10">
                  <c:v>955733780</c:v>
                </c:pt>
                <c:pt idx="11">
                  <c:v>622425086</c:v>
                </c:pt>
                <c:pt idx="12">
                  <c:v>605000000</c:v>
                </c:pt>
                <c:pt idx="13">
                  <c:v>22392534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76-497C-A91C-6FDF6F3ABF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537699872"/>
        <c:axId val="85594080"/>
      </c:barChart>
      <c:catAx>
        <c:axId val="5376998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5594080"/>
        <c:crosses val="autoZero"/>
        <c:auto val="1"/>
        <c:lblAlgn val="ctr"/>
        <c:lblOffset val="100"/>
        <c:noMultiLvlLbl val="0"/>
      </c:catAx>
      <c:valAx>
        <c:axId val="85594080"/>
        <c:scaling>
          <c:orientation val="minMax"/>
        </c:scaling>
        <c:delete val="1"/>
        <c:axPos val="b"/>
        <c:numFmt formatCode="_(* #,##0.00_);_(* \(#,##0.00\);_(* &quot;-&quot;??_);_(@_)" sourceLinked="1"/>
        <c:majorTickMark val="none"/>
        <c:minorTickMark val="none"/>
        <c:tickLblPos val="nextTo"/>
        <c:crossAx val="537699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[OXP.xlsx]Dinamica!TablaDinámica3</c:name>
    <c:fmtId val="5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419"/>
              <a:t>Estado</a:t>
            </a:r>
            <a:r>
              <a:rPr lang="es-419" baseline="0"/>
              <a:t> Contrato</a:t>
            </a:r>
            <a:endParaRPr lang="es-419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3.1746031746031744E-2"/>
          <c:y val="7.407407407407407E-2"/>
          <c:w val="0.94179894179894175"/>
          <c:h val="0.73996135899679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Dinamica!$B$35:$B$36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Dinamica!$A$37:$A$43</c:f>
              <c:strCache>
                <c:ptCount val="6"/>
                <c:pt idx="0">
                  <c:v>EN EJECUCIÓN</c:v>
                </c:pt>
                <c:pt idx="1">
                  <c:v>LIQUIDADO</c:v>
                </c:pt>
                <c:pt idx="2">
                  <c:v>SUSPENDIDO</c:v>
                </c:pt>
                <c:pt idx="3">
                  <c:v>TERMINADO (no se liquida)</c:v>
                </c:pt>
                <c:pt idx="4">
                  <c:v>TERMINADO EN PROCESO DE LIQUIDACIÓN</c:v>
                </c:pt>
                <c:pt idx="5">
                  <c:v>(en blanco)</c:v>
                </c:pt>
              </c:strCache>
            </c:strRef>
          </c:cat>
          <c:val>
            <c:numRef>
              <c:f>Dinamica!$B$37:$B$43</c:f>
              <c:numCache>
                <c:formatCode>General</c:formatCode>
                <c:ptCount val="6"/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27-44E7-83F9-7542951DBE46}"/>
            </c:ext>
          </c:extLst>
        </c:ser>
        <c:ser>
          <c:idx val="1"/>
          <c:order val="1"/>
          <c:tx>
            <c:strRef>
              <c:f>Dinamica!$C$35:$C$36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Dinamica!$A$37:$A$43</c:f>
              <c:strCache>
                <c:ptCount val="6"/>
                <c:pt idx="0">
                  <c:v>EN EJECUCIÓN</c:v>
                </c:pt>
                <c:pt idx="1">
                  <c:v>LIQUIDADO</c:v>
                </c:pt>
                <c:pt idx="2">
                  <c:v>SUSPENDIDO</c:v>
                </c:pt>
                <c:pt idx="3">
                  <c:v>TERMINADO (no se liquida)</c:v>
                </c:pt>
                <c:pt idx="4">
                  <c:v>TERMINADO EN PROCESO DE LIQUIDACIÓN</c:v>
                </c:pt>
                <c:pt idx="5">
                  <c:v>(en blanco)</c:v>
                </c:pt>
              </c:strCache>
            </c:strRef>
          </c:cat>
          <c:val>
            <c:numRef>
              <c:f>Dinamica!$C$37:$C$43</c:f>
              <c:numCache>
                <c:formatCode>General</c:formatCode>
                <c:ptCount val="6"/>
                <c:pt idx="2">
                  <c:v>1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B75-4B58-8282-9A7FE4D34B1D}"/>
            </c:ext>
          </c:extLst>
        </c:ser>
        <c:ser>
          <c:idx val="2"/>
          <c:order val="2"/>
          <c:tx>
            <c:strRef>
              <c:f>Dinamica!$D$35:$D$36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Dinamica!$A$37:$A$43</c:f>
              <c:strCache>
                <c:ptCount val="6"/>
                <c:pt idx="0">
                  <c:v>EN EJECUCIÓN</c:v>
                </c:pt>
                <c:pt idx="1">
                  <c:v>LIQUIDADO</c:v>
                </c:pt>
                <c:pt idx="2">
                  <c:v>SUSPENDIDO</c:v>
                </c:pt>
                <c:pt idx="3">
                  <c:v>TERMINADO (no se liquida)</c:v>
                </c:pt>
                <c:pt idx="4">
                  <c:v>TERMINADO EN PROCESO DE LIQUIDACIÓN</c:v>
                </c:pt>
                <c:pt idx="5">
                  <c:v>(en blanco)</c:v>
                </c:pt>
              </c:strCache>
            </c:strRef>
          </c:cat>
          <c:val>
            <c:numRef>
              <c:f>Dinamica!$D$37:$D$43</c:f>
              <c:numCache>
                <c:formatCode>General</c:formatCode>
                <c:ptCount val="6"/>
                <c:pt idx="1">
                  <c:v>3</c:v>
                </c:pt>
                <c:pt idx="3">
                  <c:v>1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B75-4B58-8282-9A7FE4D34B1D}"/>
            </c:ext>
          </c:extLst>
        </c:ser>
        <c:ser>
          <c:idx val="3"/>
          <c:order val="3"/>
          <c:tx>
            <c:strRef>
              <c:f>Dinamica!$E$35:$E$36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Dinamica!$A$37:$A$43</c:f>
              <c:strCache>
                <c:ptCount val="6"/>
                <c:pt idx="0">
                  <c:v>EN EJECUCIÓN</c:v>
                </c:pt>
                <c:pt idx="1">
                  <c:v>LIQUIDADO</c:v>
                </c:pt>
                <c:pt idx="2">
                  <c:v>SUSPENDIDO</c:v>
                </c:pt>
                <c:pt idx="3">
                  <c:v>TERMINADO (no se liquida)</c:v>
                </c:pt>
                <c:pt idx="4">
                  <c:v>TERMINADO EN PROCESO DE LIQUIDACIÓN</c:v>
                </c:pt>
                <c:pt idx="5">
                  <c:v>(en blanco)</c:v>
                </c:pt>
              </c:strCache>
            </c:strRef>
          </c:cat>
          <c:val>
            <c:numRef>
              <c:f>Dinamica!$E$37:$E$43</c:f>
              <c:numCache>
                <c:formatCode>General</c:formatCode>
                <c:ptCount val="6"/>
                <c:pt idx="1">
                  <c:v>23</c:v>
                </c:pt>
                <c:pt idx="3">
                  <c:v>7</c:v>
                </c:pt>
                <c:pt idx="4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B75-4B58-8282-9A7FE4D34B1D}"/>
            </c:ext>
          </c:extLst>
        </c:ser>
        <c:ser>
          <c:idx val="4"/>
          <c:order val="4"/>
          <c:tx>
            <c:strRef>
              <c:f>Dinamica!$F$35:$F$36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Dinamica!$A$37:$A$43</c:f>
              <c:strCache>
                <c:ptCount val="6"/>
                <c:pt idx="0">
                  <c:v>EN EJECUCIÓN</c:v>
                </c:pt>
                <c:pt idx="1">
                  <c:v>LIQUIDADO</c:v>
                </c:pt>
                <c:pt idx="2">
                  <c:v>SUSPENDIDO</c:v>
                </c:pt>
                <c:pt idx="3">
                  <c:v>TERMINADO (no se liquida)</c:v>
                </c:pt>
                <c:pt idx="4">
                  <c:v>TERMINADO EN PROCESO DE LIQUIDACIÓN</c:v>
                </c:pt>
                <c:pt idx="5">
                  <c:v>(en blanco)</c:v>
                </c:pt>
              </c:strCache>
            </c:strRef>
          </c:cat>
          <c:val>
            <c:numRef>
              <c:f>Dinamica!$F$37:$F$43</c:f>
              <c:numCache>
                <c:formatCode>General</c:formatCode>
                <c:ptCount val="6"/>
                <c:pt idx="0">
                  <c:v>1</c:v>
                </c:pt>
                <c:pt idx="1">
                  <c:v>31</c:v>
                </c:pt>
                <c:pt idx="2">
                  <c:v>1</c:v>
                </c:pt>
                <c:pt idx="3">
                  <c:v>34</c:v>
                </c:pt>
                <c:pt idx="4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B75-4B58-8282-9A7FE4D34B1D}"/>
            </c:ext>
          </c:extLst>
        </c:ser>
        <c:ser>
          <c:idx val="5"/>
          <c:order val="5"/>
          <c:tx>
            <c:strRef>
              <c:f>Dinamica!$G$35:$G$36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Dinamica!$A$37:$A$43</c:f>
              <c:strCache>
                <c:ptCount val="6"/>
                <c:pt idx="0">
                  <c:v>EN EJECUCIÓN</c:v>
                </c:pt>
                <c:pt idx="1">
                  <c:v>LIQUIDADO</c:v>
                </c:pt>
                <c:pt idx="2">
                  <c:v>SUSPENDIDO</c:v>
                </c:pt>
                <c:pt idx="3">
                  <c:v>TERMINADO (no se liquida)</c:v>
                </c:pt>
                <c:pt idx="4">
                  <c:v>TERMINADO EN PROCESO DE LIQUIDACIÓN</c:v>
                </c:pt>
                <c:pt idx="5">
                  <c:v>(en blanco)</c:v>
                </c:pt>
              </c:strCache>
            </c:strRef>
          </c:cat>
          <c:val>
            <c:numRef>
              <c:f>Dinamica!$G$37:$G$43</c:f>
              <c:numCache>
                <c:formatCode>General</c:formatCode>
                <c:ptCount val="6"/>
                <c:pt idx="0">
                  <c:v>35</c:v>
                </c:pt>
                <c:pt idx="1">
                  <c:v>8</c:v>
                </c:pt>
                <c:pt idx="3">
                  <c:v>311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B75-4B58-8282-9A7FE4D34B1D}"/>
            </c:ext>
          </c:extLst>
        </c:ser>
        <c:ser>
          <c:idx val="6"/>
          <c:order val="6"/>
          <c:tx>
            <c:strRef>
              <c:f>Dinamica!$H$35:$H$36</c:f>
              <c:strCache>
                <c:ptCount val="1"/>
                <c:pt idx="0">
                  <c:v>(en blanco)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Dinamica!$A$37:$A$43</c:f>
              <c:strCache>
                <c:ptCount val="6"/>
                <c:pt idx="0">
                  <c:v>EN EJECUCIÓN</c:v>
                </c:pt>
                <c:pt idx="1">
                  <c:v>LIQUIDADO</c:v>
                </c:pt>
                <c:pt idx="2">
                  <c:v>SUSPENDIDO</c:v>
                </c:pt>
                <c:pt idx="3">
                  <c:v>TERMINADO (no se liquida)</c:v>
                </c:pt>
                <c:pt idx="4">
                  <c:v>TERMINADO EN PROCESO DE LIQUIDACIÓN</c:v>
                </c:pt>
                <c:pt idx="5">
                  <c:v>(en blanco)</c:v>
                </c:pt>
              </c:strCache>
            </c:strRef>
          </c:cat>
          <c:val>
            <c:numRef>
              <c:f>Dinamica!$H$37:$H$43</c:f>
              <c:numCache>
                <c:formatCode>General</c:formatCode>
                <c:ptCount val="6"/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B75-4B58-8282-9A7FE4D34B1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82893440"/>
        <c:axId val="641323376"/>
      </c:barChart>
      <c:catAx>
        <c:axId val="208289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641323376"/>
        <c:crosses val="autoZero"/>
        <c:auto val="1"/>
        <c:lblAlgn val="ctr"/>
        <c:lblOffset val="100"/>
        <c:noMultiLvlLbl val="0"/>
      </c:catAx>
      <c:valAx>
        <c:axId val="6413233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08289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12</xdr:row>
      <xdr:rowOff>76200</xdr:rowOff>
    </xdr:from>
    <xdr:to>
      <xdr:col>5</xdr:col>
      <xdr:colOff>142876</xdr:colOff>
      <xdr:row>27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C3BA10E-2474-4B41-AD70-749FEE48C5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200024</xdr:colOff>
      <xdr:row>12</xdr:row>
      <xdr:rowOff>85725</xdr:rowOff>
    </xdr:from>
    <xdr:to>
      <xdr:col>11</xdr:col>
      <xdr:colOff>28575</xdr:colOff>
      <xdr:row>27</xdr:row>
      <xdr:rowOff>57150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F92C0A5-566B-4FF3-8CA6-2A7CAAD3C2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76199</xdr:colOff>
      <xdr:row>12</xdr:row>
      <xdr:rowOff>76200</xdr:rowOff>
    </xdr:from>
    <xdr:to>
      <xdr:col>16</xdr:col>
      <xdr:colOff>276225</xdr:colOff>
      <xdr:row>27</xdr:row>
      <xdr:rowOff>47625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0014955-A38D-4A43-9E6B-7FECC5D375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209550</xdr:colOff>
      <xdr:row>4</xdr:row>
      <xdr:rowOff>180975</xdr:rowOff>
    </xdr:from>
    <xdr:to>
      <xdr:col>11</xdr:col>
      <xdr:colOff>38100</xdr:colOff>
      <xdr:row>12</xdr:row>
      <xdr:rowOff>57150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Clasificación">
              <a:extLst>
                <a:ext uri="{FF2B5EF4-FFF2-40B4-BE49-F238E27FC236}">
                  <a16:creationId xmlns:a16="http://schemas.microsoft.com/office/drawing/2014/main" id="{C90B770F-6136-48B3-B6B2-11DF9C53762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lasificaci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019550" y="942975"/>
              <a:ext cx="4400550" cy="14001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419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76201</xdr:colOff>
      <xdr:row>5</xdr:row>
      <xdr:rowOff>9525</xdr:rowOff>
    </xdr:from>
    <xdr:to>
      <xdr:col>2</xdr:col>
      <xdr:colOff>476251</xdr:colOff>
      <xdr:row>12</xdr:row>
      <xdr:rowOff>19050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Año Suscripción">
              <a:extLst>
                <a:ext uri="{FF2B5EF4-FFF2-40B4-BE49-F238E27FC236}">
                  <a16:creationId xmlns:a16="http://schemas.microsoft.com/office/drawing/2014/main" id="{3EFDDC1D-DEF0-4D25-9493-FA5FDB4F303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Suscripci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201" y="962025"/>
              <a:ext cx="1924050" cy="13430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419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11</xdr:col>
      <xdr:colOff>66675</xdr:colOff>
      <xdr:row>4</xdr:row>
      <xdr:rowOff>161926</xdr:rowOff>
    </xdr:from>
    <xdr:to>
      <xdr:col>16</xdr:col>
      <xdr:colOff>304799</xdr:colOff>
      <xdr:row>12</xdr:row>
      <xdr:rowOff>28575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" name="NOMBRE CONTRATISTA">
              <a:extLst>
                <a:ext uri="{FF2B5EF4-FFF2-40B4-BE49-F238E27FC236}">
                  <a16:creationId xmlns:a16="http://schemas.microsoft.com/office/drawing/2014/main" id="{215E2BA1-FFBD-4481-A890-2FFE6C5504B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OMBRE CONTRATIST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448675" y="923926"/>
              <a:ext cx="4048124" cy="139064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419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2</xdr:col>
      <xdr:colOff>590550</xdr:colOff>
      <xdr:row>5</xdr:row>
      <xdr:rowOff>28575</xdr:rowOff>
    </xdr:from>
    <xdr:to>
      <xdr:col>5</xdr:col>
      <xdr:colOff>133350</xdr:colOff>
      <xdr:row>12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8" name="Estado Actual">
              <a:extLst>
                <a:ext uri="{FF2B5EF4-FFF2-40B4-BE49-F238E27FC236}">
                  <a16:creationId xmlns:a16="http://schemas.microsoft.com/office/drawing/2014/main" id="{CE9DC9D8-2CC3-4BF7-B7D3-21D3FCB95AD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Estado Actual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14550" y="981075"/>
              <a:ext cx="1828800" cy="13430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419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oneCellAnchor>
    <xdr:from>
      <xdr:col>4</xdr:col>
      <xdr:colOff>152267</xdr:colOff>
      <xdr:row>0</xdr:row>
      <xdr:rowOff>0</xdr:rowOff>
    </xdr:from>
    <xdr:ext cx="6153416" cy="742950"/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D3208014-C9CA-4715-87CF-B5B4D659A3C1}"/>
            </a:ext>
          </a:extLst>
        </xdr:cNvPr>
        <xdr:cNvSpPr/>
      </xdr:nvSpPr>
      <xdr:spPr>
        <a:xfrm>
          <a:off x="3200267" y="0"/>
          <a:ext cx="6153416" cy="74295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bg1"/>
              </a:solidFill>
              <a:effectLst/>
            </a:rPr>
            <a:t>OBLIGACIONES</a:t>
          </a:r>
          <a:r>
            <a:rPr lang="es-ES" sz="5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1"/>
              </a:solidFill>
              <a:effectLst/>
            </a:rPr>
            <a:t> </a:t>
          </a:r>
          <a:r>
            <a:rPr lang="es-ES" sz="5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bg1"/>
              </a:solidFill>
              <a:effectLst/>
            </a:rPr>
            <a:t>POR PAGAR</a:t>
          </a:r>
          <a:endParaRPr lang="es-ES"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bg1"/>
            </a:solidFill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76198</xdr:colOff>
      <xdr:row>0</xdr:row>
      <xdr:rowOff>180974</xdr:rowOff>
    </xdr:from>
    <xdr:to>
      <xdr:col>10</xdr:col>
      <xdr:colOff>761999</xdr:colOff>
      <xdr:row>15</xdr:row>
      <xdr:rowOff>152399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D8D1F86-7348-41AF-9113-65816ED529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114299</xdr:colOff>
      <xdr:row>16</xdr:row>
      <xdr:rowOff>57149</xdr:rowOff>
    </xdr:from>
    <xdr:to>
      <xdr:col>10</xdr:col>
      <xdr:colOff>609600</xdr:colOff>
      <xdr:row>33</xdr:row>
      <xdr:rowOff>161924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67166E8-978D-484B-A794-1D7058690A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161925</xdr:colOff>
      <xdr:row>30</xdr:row>
      <xdr:rowOff>161925</xdr:rowOff>
    </xdr:from>
    <xdr:to>
      <xdr:col>16</xdr:col>
      <xdr:colOff>66675</xdr:colOff>
      <xdr:row>45</xdr:row>
      <xdr:rowOff>47625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3B6B433-37F5-4E85-85EC-3959CDC8A4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Informes/Actualizados/FaltanEnproceso/Matriz%20de%20OXP%20Noviembre%20FDL%20ST%20F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MATRIZ OXP"/>
      <sheetName val="SUSCRIPCION"/>
      <sheetName val="TIPOS DE DATOS"/>
      <sheetName val="RUBROS"/>
      <sheetName val="LOCALIDAD"/>
      <sheetName val="CONTRATISTAS"/>
      <sheetName val="TIPOS_CONTRATOS"/>
      <sheetName val="TIPOS_ANULACION"/>
      <sheetName val="ESTADOS ACTUALES CONTRATO"/>
      <sheetName val="YA_INCIO"/>
      <sheetName val="EN_PRORROGA_SUSPENSION"/>
    </sheetNames>
    <sheetDataSet>
      <sheetData sheetId="0"/>
      <sheetData sheetId="1"/>
      <sheetData sheetId="2"/>
      <sheetData sheetId="3"/>
      <sheetData sheetId="4"/>
      <sheetData sheetId="5">
        <row r="3">
          <cell r="A3" t="str">
            <v>USAQUEN</v>
          </cell>
          <cell r="B3" t="str">
            <v>ALCALDIA LOCAL DE USAQUEN</v>
          </cell>
          <cell r="C3">
            <v>1</v>
          </cell>
        </row>
        <row r="4">
          <cell r="A4" t="str">
            <v>CHAPINERO</v>
          </cell>
          <cell r="B4" t="str">
            <v>ALCALDÍA LOCAL DE CHAPINERO - FONDO DE DESARROLLO LOCAL</v>
          </cell>
          <cell r="C4">
            <v>2</v>
          </cell>
        </row>
        <row r="5">
          <cell r="A5" t="str">
            <v>SANTA FE</v>
          </cell>
          <cell r="B5" t="str">
            <v>ALCALDIA LOCAL DE SANTAFE- FONDO DE DESARROLLO LOCAL DE SANTA FE</v>
          </cell>
          <cell r="C5">
            <v>3</v>
          </cell>
        </row>
        <row r="6">
          <cell r="A6" t="str">
            <v>SAN CRISTOBAL</v>
          </cell>
          <cell r="B6" t="str">
            <v>ALCALDIA LOCAL DE SAN CRISTOBAL</v>
          </cell>
          <cell r="C6">
            <v>4</v>
          </cell>
        </row>
        <row r="7">
          <cell r="A7" t="str">
            <v>USME</v>
          </cell>
          <cell r="B7" t="str">
            <v>ALCALDIA LOCAL DE USME</v>
          </cell>
          <cell r="C7">
            <v>5</v>
          </cell>
        </row>
        <row r="8">
          <cell r="A8" t="str">
            <v>TUNJUELITO</v>
          </cell>
          <cell r="B8" t="str">
            <v>ALCALDIA LOCAL DE TUNJUELITO</v>
          </cell>
          <cell r="C8">
            <v>6</v>
          </cell>
        </row>
        <row r="9">
          <cell r="A9" t="str">
            <v>BOSA</v>
          </cell>
          <cell r="B9" t="str">
            <v>ALCALDIA LOCAL DE BOSA</v>
          </cell>
          <cell r="C9">
            <v>7</v>
          </cell>
        </row>
        <row r="10">
          <cell r="A10" t="str">
            <v>KENNEDY</v>
          </cell>
          <cell r="B10" t="str">
            <v>ALCALDIA LOCAL DE KENNEDY</v>
          </cell>
          <cell r="C10">
            <v>8</v>
          </cell>
        </row>
        <row r="11">
          <cell r="A11" t="str">
            <v>FONTIBON</v>
          </cell>
          <cell r="B11" t="str">
            <v>ALCALDIA LOCAL DE FONTIBON</v>
          </cell>
          <cell r="C11">
            <v>9</v>
          </cell>
        </row>
        <row r="12">
          <cell r="A12" t="str">
            <v>ENGATIVA</v>
          </cell>
          <cell r="B12" t="str">
            <v>ALCALDIA LOCAL DE ENGATIVÁ</v>
          </cell>
          <cell r="C12">
            <v>10</v>
          </cell>
        </row>
        <row r="13">
          <cell r="A13" t="str">
            <v>SUBA</v>
          </cell>
          <cell r="B13" t="str">
            <v>ALCALDIA LOCAL DE SUBA</v>
          </cell>
          <cell r="C13">
            <v>11</v>
          </cell>
        </row>
        <row r="14">
          <cell r="A14" t="str">
            <v>BARRIOS UNIDOS</v>
          </cell>
          <cell r="B14" t="str">
            <v>ALCALDÍA LOCAL DE BARRIOS UNIDOS</v>
          </cell>
          <cell r="C14">
            <v>12</v>
          </cell>
        </row>
        <row r="15">
          <cell r="A15" t="str">
            <v>TEUSAQUILLO</v>
          </cell>
          <cell r="B15" t="str">
            <v>ALCALDIA LOCAL DE TEUSAQUILLO (oficial)</v>
          </cell>
          <cell r="C15">
            <v>13</v>
          </cell>
        </row>
        <row r="16">
          <cell r="A16" t="str">
            <v>LOS MARTIRES</v>
          </cell>
          <cell r="B16" t="str">
            <v>ALCALDIA LOCAL DE MARTIRES</v>
          </cell>
          <cell r="C16">
            <v>14</v>
          </cell>
        </row>
        <row r="17">
          <cell r="A17" t="str">
            <v>ANTONIO NARIÑO</v>
          </cell>
          <cell r="B17" t="str">
            <v>ALCALDIA LOCAL DE ANTONIO NARIÑO</v>
          </cell>
          <cell r="C17">
            <v>15</v>
          </cell>
        </row>
        <row r="18">
          <cell r="A18" t="str">
            <v>PUENTE ARANDA</v>
          </cell>
          <cell r="B18" t="str">
            <v>ALCALDIA LOCAL DE PUENTE ARANDA-FONDO DE DESARROLLO LOCAL</v>
          </cell>
          <cell r="C18">
            <v>16</v>
          </cell>
        </row>
        <row r="19">
          <cell r="A19" t="str">
            <v>CANDELARIA</v>
          </cell>
          <cell r="B19" t="str">
            <v>FONDO DE DESARROLLO LOCAL DE LA CANDELARIA</v>
          </cell>
          <cell r="C19">
            <v>17</v>
          </cell>
        </row>
        <row r="20">
          <cell r="A20" t="str">
            <v>RAFAEL URIBE URIBE</v>
          </cell>
          <cell r="B20" t="str">
            <v>ALCALDIA LOCAL RAFAEL URIBE URIBE</v>
          </cell>
          <cell r="C20">
            <v>18</v>
          </cell>
        </row>
        <row r="21">
          <cell r="A21" t="str">
            <v>CIUDAD BOLIVAR</v>
          </cell>
          <cell r="B21" t="str">
            <v>ALCALDIA LOCAL DE CIUDAD BOLIVAR</v>
          </cell>
          <cell r="C21">
            <v>19</v>
          </cell>
        </row>
        <row r="22">
          <cell r="A22" t="str">
            <v>SUMAPAZ</v>
          </cell>
          <cell r="B22" t="str">
            <v>ALCALDIA LOCAL DE SUMAPAZ</v>
          </cell>
          <cell r="C22">
            <v>20</v>
          </cell>
        </row>
      </sheetData>
      <sheetData sheetId="6"/>
      <sheetData sheetId="7">
        <row r="4">
          <cell r="E4" t="str">
            <v>ARRENDAMIENTO</v>
          </cell>
          <cell r="F4">
            <v>1</v>
          </cell>
        </row>
        <row r="5">
          <cell r="E5" t="str">
            <v>COMPRAVENTA</v>
          </cell>
          <cell r="F5">
            <v>2</v>
          </cell>
        </row>
        <row r="6">
          <cell r="E6" t="str">
            <v>CONSULTORÍA (DISEÑO)</v>
          </cell>
          <cell r="F6">
            <v>3</v>
          </cell>
        </row>
        <row r="7">
          <cell r="E7" t="str">
            <v>CONTRATO INTERADMINISTRATIVO</v>
          </cell>
          <cell r="F7">
            <v>4</v>
          </cell>
        </row>
        <row r="8">
          <cell r="E8" t="str">
            <v>CONVENIO DE ASOCIACIÓN</v>
          </cell>
          <cell r="F8">
            <v>5</v>
          </cell>
        </row>
        <row r="9">
          <cell r="E9" t="str">
            <v>CONVENIO INTERADMINISTRATIVO</v>
          </cell>
          <cell r="F9">
            <v>6</v>
          </cell>
        </row>
        <row r="10">
          <cell r="E10" t="str">
            <v>OBRA PÚBLICA</v>
          </cell>
          <cell r="F10">
            <v>8</v>
          </cell>
        </row>
        <row r="11">
          <cell r="E11" t="str">
            <v>PRESTACIÓN DE SERVICIOS (Persona Jurídica)</v>
          </cell>
          <cell r="F11">
            <v>10</v>
          </cell>
        </row>
        <row r="12">
          <cell r="E12" t="str">
            <v>PRESTACIÓN DE SERVICIOS (Persona Natural)</v>
          </cell>
          <cell r="F12">
            <v>11</v>
          </cell>
        </row>
        <row r="13">
          <cell r="E13" t="str">
            <v>SEGUROS</v>
          </cell>
          <cell r="F13">
            <v>12</v>
          </cell>
        </row>
        <row r="14">
          <cell r="E14" t="str">
            <v>SUMINISTRO</v>
          </cell>
          <cell r="F14">
            <v>13</v>
          </cell>
        </row>
        <row r="15">
          <cell r="E15" t="str">
            <v>FACTURA</v>
          </cell>
          <cell r="F15">
            <v>14</v>
          </cell>
        </row>
        <row r="16">
          <cell r="E16" t="str">
            <v>ACTA</v>
          </cell>
          <cell r="F16">
            <v>15</v>
          </cell>
        </row>
        <row r="17">
          <cell r="E17" t="str">
            <v>RESOLUCIÓN</v>
          </cell>
          <cell r="F17">
            <v>16</v>
          </cell>
        </row>
        <row r="18">
          <cell r="E18" t="str">
            <v>CONSULTORÍA (INTERVENTORÍA)</v>
          </cell>
          <cell r="F18">
            <v>18</v>
          </cell>
        </row>
        <row r="19">
          <cell r="E19" t="str">
            <v>ORDEN DE COMPRA</v>
          </cell>
          <cell r="F19">
            <v>19</v>
          </cell>
        </row>
      </sheetData>
      <sheetData sheetId="8">
        <row r="5">
          <cell r="D5" t="str">
            <v>Fenecimiento</v>
          </cell>
          <cell r="E5">
            <v>2</v>
          </cell>
        </row>
        <row r="6">
          <cell r="D6" t="str">
            <v>Liberación</v>
          </cell>
          <cell r="E6">
            <v>1</v>
          </cell>
        </row>
      </sheetData>
      <sheetData sheetId="9">
        <row r="4">
          <cell r="E4" t="str">
            <v>EN EJECUCIÓN</v>
          </cell>
          <cell r="F4">
            <v>1</v>
          </cell>
        </row>
        <row r="5">
          <cell r="E5" t="str">
            <v>TERMINADO EN PROCESO DE LIQUIDACIÓN</v>
          </cell>
          <cell r="F5">
            <v>2</v>
          </cell>
        </row>
        <row r="6">
          <cell r="E6" t="str">
            <v>LIQUIDADO</v>
          </cell>
          <cell r="F6">
            <v>3</v>
          </cell>
        </row>
        <row r="7">
          <cell r="E7" t="str">
            <v>SIN INICIAR</v>
          </cell>
          <cell r="F7">
            <v>4</v>
          </cell>
        </row>
        <row r="8">
          <cell r="E8" t="str">
            <v>SUSPENDIDO</v>
          </cell>
          <cell r="F8">
            <v>5</v>
          </cell>
        </row>
        <row r="9">
          <cell r="E9" t="str">
            <v>TERMINADO (no se liquida)</v>
          </cell>
          <cell r="F9">
            <v>6</v>
          </cell>
        </row>
        <row r="10">
          <cell r="E10" t="str">
            <v>EN PROCESO DE PRESUNTO INCUMPLIMIENTO</v>
          </cell>
          <cell r="F10">
            <v>7</v>
          </cell>
        </row>
        <row r="11">
          <cell r="E11" t="str">
            <v>EN REVISIÓN POR ENTES DE CONTROL</v>
          </cell>
          <cell r="F11">
            <v>8</v>
          </cell>
        </row>
      </sheetData>
      <sheetData sheetId="10"/>
      <sheetData sheetId="1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262.787139930559" createdVersion="6" refreshedVersion="6" minRefreshableVersion="3" recordCount="587" xr:uid="{6F726281-2FA8-42A8-8ABA-AA56D0B33373}">
  <cacheSource type="worksheet">
    <worksheetSource ref="A1:AG1048576" sheet="General"/>
  </cacheSource>
  <cacheFields count="33">
    <cacheField name="Localidad" numFmtId="0">
      <sharedItems containsBlank="1"/>
    </cacheField>
    <cacheField name="ID_LOCALIDAD" numFmtId="0">
      <sharedItems containsString="0" containsBlank="1" containsNumber="1" containsInteger="1" minValue="3" maxValue="3"/>
    </cacheField>
    <cacheField name="Código del Rubro" numFmtId="0">
      <sharedItems containsBlank="1"/>
    </cacheField>
    <cacheField name="Rubro" numFmtId="0">
      <sharedItems containsBlank="1"/>
    </cacheField>
    <cacheField name="Nombre del Rubro" numFmtId="0">
      <sharedItems containsBlank="1"/>
    </cacheField>
    <cacheField name="Tipo de Rubro" numFmtId="0">
      <sharedItems containsBlank="1"/>
    </cacheField>
    <cacheField name="Documento Contratista" numFmtId="0">
      <sharedItems containsString="0" containsBlank="1" containsNumber="1" containsInteger="1" minValue="5820325" maxValue="1233500040"/>
    </cacheField>
    <cacheField name="NOMBRE CONTRATISTA" numFmtId="0">
      <sharedItems containsBlank="1" count="394">
        <s v="AXA COLPATRIA SEGUROS SA"/>
        <s v="EMPRESA DE TELECOMUNICACIONES DE BOGOTÁ S.A. E.S.P. - ETB S.A. ESP"/>
        <s v="ASCENSORES SCHINDLER DE COLOMBIA S A S"/>
        <s v="UNION TEMPORAL UT BUFVIG 2021"/>
        <s v="MUNDOLIMPIEZA LTDA"/>
        <s v="VIGILANCIA Y SEGURIDAD 365 LIMITADA"/>
        <s v="SOLUTION COPY LTDA"/>
        <s v="DIEGO CASTRO INDUSTRIA Y CONSTRUCCION S A S"/>
        <s v="ORGANIZACION TERPEL S A"/>
        <s v="MW MANTENIMIENTOS SAS"/>
        <s v="TOYOCAR'S INGENIERIA AUTOMOTRIZ LIMITADA TOYOCAR'S LTDA"/>
        <s v="EDIFICIO CONDOMINIO PARQUE SANTANDER P.H"/>
        <s v="COMPAÑIA MUNDIAL DE SEGUROS S.A."/>
        <s v="ENEL COLOMBIA SA ESP"/>
        <s v="ARINTIA GROUP S.A.S."/>
        <s v="INGENIERIA CONSTRUCCION Y VIAS DE COLOMB IA S.A.S"/>
        <s v="SECUREXA ENERGY &amp; FIRE S.A.S."/>
        <s v="LADOINSA LABORES DOTACIONES INDUSTRIALES SAS"/>
        <s v="COMPILER S.A.S"/>
        <s v="MAT PITS SAS"/>
        <s v="GRAN IMAGEN S.A.S."/>
        <s v="ASEAR S.A. E.S.P"/>
        <s v="BINARIUM TECHNOLOGY SAS"/>
        <s v="LA CASA DE SUMINISTROS Y SERVICIOS S.A.S"/>
        <s v="COMISIONISTAS FINANCIEROS AGROPECUARIOS SA"/>
        <s v="BMC BOLSA MERCANTIL DE COLOMBIA S.A."/>
        <s v="SEGURIDAD NUEVA ERA LTDA"/>
        <s v="TECNI CENTRO AUTOMOTRIZ J J LIMITADA - E N REORGANIZACIÓN"/>
        <s v="ALL TECHNOLOGICAL SERVICES ATS S A S"/>
        <s v="SECURITY PERFORMANCE AND COMMUNICATION S .A.S."/>
        <s v="ALIANZA ESTRATEGICA OUTSOURCING Y SUMINI STROS SAS"/>
        <s v="IIS TECHNOLOGY SOLUTIONS SAS"/>
        <s v="MEGASERVICE GVM LTDA"/>
        <s v="CAJA DE COMPENSACION FAMILIAR COMPENSAR"/>
        <s v="KERLY MARCELA TORRES UMBA"/>
        <s v="DIANA DEL CARMEN MATURANA RENTERIA"/>
        <s v="ALEKSA KATHERINE ALVAREZ VASQUEZ"/>
        <s v="CAMILO ANDRES PEÑA CUEVAS"/>
        <s v="EDNA NATHALIE ARIZA RICO"/>
        <s v="PAULA ANDREA DELGADO BETANCUR"/>
        <s v="JOHANNA  MORALES RIZO"/>
        <s v="LAURA JULIETH ROJAS AYERBE"/>
        <s v="GEANIA SECUNDINA ROJAS DE ARMAS"/>
        <s v="DIANA PATRICIA NOGUERA SIMIJACA"/>
        <s v="ENTIDADES DISTRITO CAPITAL"/>
        <s v="ASCODES S.A.S."/>
        <s v="CORPORACION PARA EL DESARROLLO DE LAS MI CROEMPRESAS"/>
        <s v="SUBRED INTEGRADA DE SERVICIOS DE SALUD C ENTRO ORIENTE ESE"/>
        <s v="BD GUIDANCE SAS"/>
        <s v="COMUNIDAD INDIGENA INGA DE BOGOTA"/>
        <s v="FUNDACION PARA EL DESARROLLO SOCIOCULTUR AL DEPORTIVO Y COMUNITARIO FUNDESCO"/>
        <s v="ALIANZA PUBLICA PARA EL DESARROLLO INTEGRAL - ALDESARROLLO"/>
        <s v="ALBA LUCIA CRUZ CARDENAS"/>
        <s v="TELEMACO DE JESUS TORRES GARZON"/>
        <s v="ANA RUTH JEREZ JAIMES"/>
        <s v="GUILLERMO  COY RODRIGUEZ"/>
        <s v="SISCOM SERVICIOS INTEGRALES S.A.S."/>
        <s v="COMERCIALIZADORA SERLE.COM SAS"/>
        <s v="JULIO ANDRES CASTRO GONZALEZ"/>
        <s v="CONSORCIO PROHABITAT"/>
        <s v="SANDRA MILENA LEON ROJAS"/>
        <s v="MAYRA ALEJANDRA CONTENTO MOLINA"/>
        <s v="JOHN HENRY MONTENEGRO"/>
        <s v="RAFAEL LEONARDO HERRERA ROMERO"/>
        <s v="JORGE ELIVER RIOS ASPRILLA"/>
        <s v="YOHAN DAVID QUIÑONES MOSQUERA"/>
        <s v="JORDY FREYCER MOSQUERA VALENCIA"/>
        <s v="LEIDY JOHANNA CUMBE SOUSA"/>
        <s v="NICOLE DAYANNA RIVERA VEGA"/>
        <s v="JUAN SEBASTIAN ALARCON VANEGAS"/>
        <s v="HELBERTH SEBASTIAN DIAZ BEJARANO"/>
        <s v="FRANCY NATALIA VALENCIA ALBA"/>
        <s v="MARLON DAVID CHAVES MELENDEZ"/>
        <s v="MONICA ALEJANDRA RUIZ BELTRAN"/>
        <s v="LARRY  CERCHAR CHINCHILLA"/>
        <s v="RUBEN ULISES SERRANO BURGOS"/>
        <s v="DIANA MARCELA AVILA RINCON"/>
        <s v="JUAN DAVID PINTO RODRIGUEZ"/>
        <s v="WANDER  MOSQUERA MENA"/>
        <s v="MAGDA MILENA ABRIL AGUILLON"/>
        <s v="DANIEL ALBERTO VEGA LOPEZ"/>
        <s v="OMAR DAVID MUNAR GUEVARA"/>
        <s v="DIEGO FERNANDO URREGO HERNANDEZ"/>
        <s v="JOHN ISNEL LOPEZ GONZALEZ"/>
        <s v="SERGIO ANDRES PINZON TORRES"/>
        <s v="JHON JAIRO GALINDO RONDON"/>
        <s v="ESTRATEGIA Y LOGISTICA DE EVENTOS S A S"/>
        <s v="BRANDON DAVID HERRERA MARTIN"/>
        <s v="SNEYDER GONZALO VARGAS PEDRAZA"/>
        <s v="GUSTAVO ENRIQUE CORTES MONTERROZA"/>
        <s v="CARLOS ALBERTO PINZON MOLINA"/>
        <s v="FONDO DE DESARROLLO DE LA EDUCACION SUPE RIOR SIGLA FODESEP"/>
        <s v="CORPORACION INTEGRAL PARA EL DESARROLLO DE LAS REG"/>
        <s v="CANAL CAPITAL"/>
        <s v="UT SICVEL SANTAFE 2022"/>
        <s v="MUNDIAL DE SUMINISTROS Y CONTRATOS S.A.S"/>
        <s v="FUNDACION PARA EL DESARROLLO TERRITORIAL Y COMUNITARIO"/>
        <s v="JUAN DIEGO ROSAS GARCIA"/>
        <s v="EDWIN ALONSO NIÑO FERRER"/>
        <s v="MAGDA MORELY DEVIA SARMIENTO"/>
        <s v="RAQUEL  BELTRAN GONZALEZ"/>
        <s v="YEISON STEVEN CASTAÑEDA SANCHEZ"/>
        <s v="ALONSO  RODRIGUEZ PERDOMO"/>
        <s v="JUVENAL  BERNATE"/>
        <s v="CAMILO ANDRES AVELLA SARMIENTO"/>
        <s v="PAULINA TERESA VILLAMIL SALCHAR"/>
        <s v="LEIDY MILENA MORENO ARIAS"/>
        <s v="GUILLERMO  FERREIRA VELASCO"/>
        <s v="ENVIRONMENTAL AND GEOMECHANICAL SOLUTION S EGS SAS"/>
        <s v="CONSTRUCTORA E INMOBILIARIA SANTA MARTA LTDA"/>
        <s v="CONSORCIO SANTA FE 2022"/>
        <s v="UNION TEMPORAL BIENESTAR SANTA FE"/>
        <s v="SANTIAGO  SANCHEZ GUZMAN"/>
        <s v="CONCENTRADOS EL RANCHO LTDA DROGUERIA VE TERINARIA"/>
        <s v="NAYIBETH LORENA FLOREZ DUQUE"/>
        <s v="CORPORACION COLECTIVO DIGERATI"/>
        <s v="ANA MARIA TORRES VEGA"/>
        <s v="LUZ MERY ALARCON PUENTES"/>
        <s v="RAFAEL LEONARDO HERNANDEZ LOSADA"/>
        <s v="LAURA YISETH PEÑA MORENO"/>
        <s v="LUZ ADRIANA SANABRIA"/>
        <s v="YUSSARI VIVIANA MOLINA IBAÑEZ"/>
        <s v="ELKIN JOSE SIERRA BRACHO"/>
        <s v="DANIEL FELIPE PEÑA SANCHEZ"/>
        <s v="JOHANNA IBET GARAY ALVAREZ"/>
        <s v="JOSE WILMAR URBANO SIBOCHE"/>
        <s v="NELSON ENRIQUE FANDIÑO SUAREZ"/>
        <s v="DIANA CONSUELO MORALES RAMOS"/>
        <s v="OWER JOSE CAMPOS SALDAÑA"/>
        <s v="DIANA RAQUEL CASTILLO"/>
        <s v="JENNY PATRICIA MORENO MARIN"/>
        <s v="ANGELA SOFIA GUERRERO CASTELBLANCO"/>
        <s v="ARIULFO  CARABALI SANDOVAL"/>
        <s v="BAYARDO ANDRES SOLANO FRANCO"/>
        <s v="CRISTHIAN EMILIO ROJAS GARZON"/>
        <s v="EDILSON  ECHEVERRI BUSTOS"/>
        <s v="EDWIN ANDRES BELTRAN TIBOCHA"/>
        <s v="OSCAR LEONARDO CAÑON MONTENEGRO"/>
        <s v="JOSE RICARDO NARANJO VELASQUEZ"/>
        <s v="HECTOR ARIEL ARDILA CELIS"/>
        <s v="OSCAR JAVIER CANDIA MURILLO"/>
        <s v="EDWIN JACOB CASTRO VARGAS"/>
        <s v="CESAR AUGUSTO CAÑON VARGAS"/>
        <s v="LUIS ANTONIO CELIS CASTELLANOS"/>
        <s v="BRAYAN DAVID PAEZ ACHURY"/>
        <s v="YINET MILENA OLAYA GARCÍA"/>
        <s v="NELSON ALEJANDRO CALDAS MARTINEZ"/>
        <s v="OMAR ORLANDO MESA SIERRA"/>
        <s v="SABANA COMPANY A&amp;Y SAS"/>
        <s v="JOHANNA  LOPEZ SUAREZ"/>
        <s v="GESCOM SAS."/>
        <s v="CONSORCIO DISEÑOS SANTA FE"/>
        <s v="INTERAMBIENTE INGENIERIA S A S"/>
        <s v="CONSORCIO INTERVENTORES MALLA VIAL JCT 2022"/>
        <s v="UNION TEMPORAL CRUCES 527"/>
        <s v="JAMES WILLIAM CASTILLO"/>
        <s v="CONSORCIO EYD SANTA FE"/>
        <s v="JORGE HERNAN SANCHEZ PINEDA"/>
        <s v="CONSORCIO SANTAFE"/>
        <s v="INDUHOTEL SAS"/>
        <s v="LUISA FERNANDA PEREZ BLANCO"/>
        <s v="WILLIAM IVAN MEJIA TORRES"/>
        <s v="JUAN GABRIEL MARIN RAMIREZ"/>
        <s v="CLAUDIA PATRICIA GOMEZ GUTIERREZ"/>
        <s v="ELKIN NICOLAS PEÑA VARGAS"/>
        <s v="JESUS ANTONIO ANGEL TORRES"/>
        <s v="GUSTAVO  PINTO RUBIO"/>
        <s v="OSCAR JAVIER ALFONSO HENAO"/>
        <s v="DIEGO FERNEY CIFUENTES RINCON"/>
        <s v="VANESSA  PEREA RAMIREZ"/>
        <s v="ZAYDA LORENA VILLAR BECERRA"/>
        <s v="FREDDY ALBERTO MARQUEZ ARIAS"/>
        <s v="JEIMY VIVIANA TERREROS FRANCO"/>
        <s v="DORIS  DIAZ QUINTERO"/>
        <s v="SUSANA  PINEDO ARANGO"/>
        <s v="JULIA LUCIA GARCIA FORERO"/>
        <s v="HERNANDO ERNESTO GONZALEZ ATUESTA"/>
        <s v="ISABEL  CASTRO HEREDIA"/>
        <s v="ESMERALDA  VELA QUINTERO"/>
        <s v="JHON JAIRO CRISPIN NIETO"/>
        <s v="ELAINE N/A AGUILAR CASTRO"/>
        <s v="ANGELICA JOHANNA LLANOS FORERO"/>
        <s v="NATALIA  ROZO PEREZ"/>
        <s v="CRISTIAN DAVID LONDOÑO RUEDA"/>
        <s v="MELANIE CAROLINA MOLINA CERVANTES"/>
        <s v="CAROLINA  RODRIGUEZ PUIN"/>
        <s v="YEIMY ASTRID MEJIA CASTRO"/>
        <s v="LILIA MARCELA MEJIA PEREIRA"/>
        <s v="HECTOR WILLINTONG ORTIZ ROSERO"/>
        <s v="JULIANA MARCELA GONZALEZ PEREZ"/>
        <s v="MISAEL EDUARDO SANDOVAL CHAPARRO"/>
        <s v="JAKE STEPHANIA TINJACA NINO"/>
        <s v="LAURA CATALINA MORENO MUÑOZ"/>
        <s v="LUIS FERNANDO MARTINEZ VARGAS"/>
        <s v="EUMIR ANTONIO PALACIOS CAICEDO"/>
        <s v="JULY PAOLA ALDANA BARAHONA"/>
        <s v="LORENA  CALDERON CASTRO"/>
        <s v="JEIMY TATIANA ESCOBAR ESPINOSA"/>
        <s v="FRANCISCO EDUARDO TREJOS BARRAGAN"/>
        <s v="DIANA JANNETH CAMPOS ALFONSO"/>
        <s v="FERNANDO  ZULUAGA FLOREZ"/>
        <s v="NELSON EDUARDO LINARES CONDE"/>
        <s v="ALVARO ALONSO PATIÑO ZAPATA"/>
        <s v="KEVIN OSWALDO LEIVA QUIMBAYO"/>
        <s v="WILLIAM ANDRES TELLEZ CHAVEZ"/>
        <s v="MATEO ANDRES FELIPE EMILIO DUQUE CALDERON"/>
        <s v="ANDREA  HERRERA FRANCO"/>
        <s v="ANDRES ARTURO CAMELO BOGOTA"/>
        <s v="SEBASTIAN  HERRERA SERRATO"/>
        <s v="JOSE DANIEL ALARCON CORONADO"/>
        <s v="MARIA FERNANDA RODRIGUEZ RODRIGUEZ"/>
        <s v="LUZ DARY PEDRAZA BARRETO"/>
        <s v="YONATHAN ANDRES TRUJILLO ARIAS"/>
        <s v="KAREN JIMENA BURBANO MORENO"/>
        <s v="LUISA FERNANDA CAMELO RAMIREZ"/>
        <s v="MARIA CAMILA LOPEZ FERNANDEZ"/>
        <s v="DAIRO JEZZID LEON ROMERO"/>
        <s v="PROYECTOS INSTITUCIONALES DE COLOMBIA SA S"/>
        <s v="ADRIANA KATHERINE GUTIERREZ TORRES"/>
        <s v="YERNEY ROLANDO RODRIGUEZ AVILA"/>
        <s v="LENNIN LEANDRO TRIGOS SILVA"/>
        <s v="LIZ VIBIANA TORRES BUITRAGO"/>
        <s v="CARMEN TERESA CASTAÑEDA VILLAMIZAR"/>
        <s v="NINI CAROLINA MENDOZA JARABA"/>
        <s v="ELKIN EMIR CABRERA BARRERA"/>
        <s v="NATALIA ANDREA RUBIANO FORERO"/>
        <s v="EVELIN YESENIA QUIÑONES QUIÑONES"/>
        <s v="WILSON GIOVANI RODRIGUEZ RODRIGUEZ"/>
        <s v="ALBERT ANDRÉS RINCÓN BELLO"/>
        <s v="UNION TEMPORAL NIMBIT"/>
        <s v="VICTOR MANUEL BEJARANO BUSTOS"/>
        <s v="ADRIANA ISSIS RAMOS DOMINGUEZ"/>
        <s v="DAVID  RUBIO JIMENEZ"/>
        <s v="JOHN ALEXANDER SANABRIA"/>
        <s v="DIANA ALEJANDRA LEGUIZAMON TRUJILLO"/>
        <s v="YUDY LORENA BARRERA BAQUERO"/>
        <s v="BRAYAN ESTHEP ROJAS MAHECHA"/>
        <s v="RAFAEL RICARDO BALAGUERA BONITTO"/>
        <s v="MARYBEL  GAITAN CORTES"/>
        <s v="JHON FREDY ALVAREZ BARRERA"/>
        <s v="JOSE KARLORLANDO LOPEZ URBINA"/>
        <s v="OMAR DAVID CASTILLO AMADOR"/>
        <s v="MARTHA  QUIROZ TOLOSA"/>
        <s v="NELSON ARNULFO FRESNEDA GUZMAN"/>
        <s v="ANGELA PATRICIA GALINDO CARO"/>
        <s v="FANOR EDILSON CUBILLOS GOMEZ"/>
        <s v="ALBERTO  RODRIGUEZ GOMEZ"/>
        <s v="JONATHAN  LOAIZA MANTILLA"/>
        <s v="NANCY DEL PILAR CUBILLOS RODRIGUEZ"/>
        <s v="LEIDY JULIETH DIAZ BUITRAGO"/>
        <s v="PEDRO PABLO MALAGON GONZALEZ"/>
        <s v="CRISTIAN CAMILO SUA LOPEZ"/>
        <s v="NATALIA  MATEUS CAMARGO"/>
        <s v="ANDRES CAMILO VELASQUEZ LEON"/>
        <s v="ANGIE CAROLINA GARZON ROMERO"/>
        <s v="ADRIANA PATRICIA POSADA BELTRAN"/>
        <s v="CENTRAL DE PARQUES Y SOLUCIONES URBANAS S.A.S"/>
        <s v="GOODS &amp; SERVICES CONSULTING S.A.S."/>
        <s v="RAFAEL ELIAS MURCIA CUBIDES"/>
        <s v="JOSE BENJAMIN ROJAS HERRERA"/>
        <s v="ALEJANDRA PATRICIA MONTAÑO IRAGORRI"/>
        <s v="HERMELINDA  HERRERA CHACON"/>
        <s v="JHON FERNANDO FUENTES ROJAS"/>
        <s v="FRANCISCO FABIER MARTINEZ POVEDA"/>
        <s v="TEOFILO LEONARDO RAMIREZ HERNANDEZ"/>
        <s v="ARMANDO  DIAZ GIL"/>
        <s v="TOMAS  BARRERO RAMIREZ"/>
        <s v="WILSON JAIR GONZALEZ BELTRAN"/>
        <s v="LORENA  CAMACHO SOLANO"/>
        <s v="PANAMERICANA LIBRERIA Y PAPELERIA S A"/>
        <s v="LUIS MIGUEL COGOLLO SILVA"/>
        <s v="DIEGO ALBERTO YARA PALENCIA"/>
        <s v="CESAR MAURICIO PATIÑO CADENA"/>
        <s v="DIEGO ALEJANDRO SANTISTEBAN RAMIREZ"/>
        <s v="JESYCA ROSY ORJUELA AYA"/>
        <s v="MIGUEL ANGEL RODRIGUEZ COLORADO"/>
        <s v="LADY XIOMARA PINEDA TORRES"/>
        <s v="DEYSI LILIANA PARDO BONILLA"/>
        <s v="MARTHA LEONOR ACERO FAURA"/>
        <s v="PAULA ALEJANDRA CARANTON TRONCOSO"/>
        <s v="YEIMMY LORENA RIAÑO TORO"/>
        <s v="YEIMY CAROLINA BELLO CALIXTO"/>
        <s v="CLAUDIA PATRICIA YOPASA POVEDA"/>
        <s v="CARLOS FABIAN RAMIREZ"/>
        <s v="HEINZ ALEJANDRO TORRES QUINTANA"/>
        <s v="JULIETH ANDREA BARRERA RODRIGUEZ"/>
        <s v="DIEGO FELIPE SANCHEZ TRIANA"/>
        <s v="DIANA ALEJANDRA AVILA SANTOFIMIO"/>
        <s v="GEIDY DAYANA TRIANA TRIANA"/>
        <s v="CAROL ANDREA VERGARA PEÑA"/>
        <s v="HELDER GERMAN PARDO BUITRAGO"/>
        <s v="ANGELA MARIA DAZA OCAMPO"/>
        <s v="MAGDA LORENA DAVILA VELANDIA"/>
        <s v="KAROL JOHANA TALERO SALAMANCA"/>
        <s v="GERMAN DANIEL BERNAL CAMACHO"/>
        <s v="OSCAR MAURICIO ALARCON VELEZ"/>
        <s v="PROVEER INSTITUCIONAL S.A.S."/>
        <s v="FERRICENTROS S A S"/>
        <s v="AUTOMAYOR S A"/>
        <s v="GUSTAVO ALEXANDER GRANADOS ARIAS"/>
        <s v="JOSE IGNACIO HERNANDEZ CANO"/>
        <s v="CASTECK S A S"/>
        <s v="SOLUCIONES INTEGRALES DE OFICINA SAS"/>
        <s v="DRV INGENIERIA SAS"/>
        <s v="PROYECTAR INGENIERIA Y ARQUITECTURA S.A. S"/>
        <s v="HARDWARE ASESORIAS SOFTWARE TLDA"/>
        <s v="YOHANNA PATRICIA GONZALEZ MACHUCA"/>
        <s v="SERGIO STEVEN GARZON SANABRIA"/>
        <s v="ERIKA ANDREA MACIAS CARDENAS"/>
        <s v="IVAN ALBERTO TORRES PARGA"/>
        <s v="SANTIAGO RICARDO ROA AGUDELO"/>
        <s v="JORGE IVAN RENGIFO BAUTISTA"/>
        <s v="VICTOR HUGO GORDILLO BOLIVAR"/>
        <s v="UNION TEMPORAL DELL EMC"/>
        <s v="EDUARDO GUILLERMO GUTIERREZ CABARCAS"/>
        <s v="EDNA MARIANA BECERRA DAZA"/>
        <s v="PILI ALEJANDRA SOLANO POLANIA"/>
        <s v="FREDDY GIOVANNI SALAMANCA RAMIREZ"/>
        <s v="GUSTAVO ADOLFO FORERO GONZALEZ"/>
        <s v="LUZ ADRIANA SANCHEZ VELANDIA"/>
        <s v="GABRIEL EMILIO HERNANDEZ TAMARA"/>
        <s v="YINETH PATRICIA GARCIA RAMIREZ"/>
        <s v="ANGEL ANDRES ROMERO CUELLAR"/>
        <s v="INGRID MAGALY ASCENCIO SUESCUN"/>
        <s v="LILIA FANNY GUEVARA PARRADO"/>
        <s v="LUIS YESID VIANCHA AMAYA"/>
        <s v="CONSORCIO LOGISTIK ASOR"/>
        <s v="CORPORACION UNIFICADA NACIONAL DE EDUCAC ION SUPERIOR CUN"/>
        <s v="PROGRAMA DE LAS NACIONES UNIDAS PARA EL DESARROLLO"/>
        <s v="UNION TEMPORAL MUJERES CUIDADORAS"/>
        <s v="FUNDACION DE CIENCIA Y TECNOLOGIA GLOBAL"/>
        <s v="FUNDACION OTRO ROLLO SOCIAL"/>
        <s v="ASOCIACION DE HOGARES SI A LA VIDA"/>
        <s v="ENRUTA TRADE SAS"/>
        <s v="CENTRO FERRETERO MAFER S A S"/>
        <s v="INVERSIONES RODRIGUEZ APONTE S. EN C."/>
        <s v="ASOCIACION INTERNACIONAL DE CONSULTORIA S A S"/>
        <s v="VENEPLAST LTDA"/>
        <s v="ABOVE SAS"/>
        <s v="GRUPO COVINPRO SAS"/>
        <s v="REDCOMPUTO LIMITADA"/>
        <s v="CONSORCIO VIVIENDAS SANTA FE"/>
        <s v="ECOFLORA SAS"/>
        <s v="PROYECTOS &amp; CONSULTORIAS R C S A S"/>
        <s v="CONSORCIO VECINAL - PJ 2021"/>
        <s v="ICOD CONSTRUCCIONES Y PROYECTOS SAS"/>
        <s v="CONSORCIO BOGOTA"/>
        <s v="FUNDACION CONSTRUCCION LOCAL"/>
        <s v="ESTUDIOS E INGENIERIA SAS"/>
        <s v="DOBLE R ARQUITECTURA E INGENIERIA SAS"/>
        <s v="COMERCIALIZADORA E&amp;T SAS"/>
        <s v="CONSORCIO SALONES-PRO-JWC 2021"/>
        <s v="LORENZA  VELASQUEZ RODRIGUEZ"/>
        <s v="RENZO MAURICIO GOMEZ RODRIGUEZ"/>
        <s v="JOSE LUIS PASTRANA PALACIO"/>
        <s v="DANIEL GUSTAVO GUZMAN TEJEDA"/>
        <s v="DANIEL ARLEY GOMEZ GONZALEZ"/>
        <s v="ALFONSO ENRIQUE MEDINA MORENO"/>
        <s v="JOSE NELSON JIMENEZ PORRAS"/>
        <s v="MARTHA PATRICIA HERNANDEZ MUÑOZ"/>
        <s v="MANUEL ANTONIO BALLESTEROS HERNANDEZ"/>
        <s v="KEVIN MAURICIO LOZANO ARANDA"/>
        <s v="2RHL INGENIERIA Y PROYECTOS SAS"/>
        <s v="YASMINE  PARRA MURILLO"/>
        <s v="FUNDACION ESPERANZA AFRO"/>
        <s v="NELSON FERNANDO FRANCO GONZALEZ"/>
        <s v="JAIR ALEXANDER GUTIERREZ"/>
        <s v="CONSORCIO CEYCO-BAC"/>
        <s v="HENRY  CASTRO SANCHEZ"/>
        <s v="CONSORCIO VIAS BOGOTA 2019"/>
        <s v="INTERVENTORIA Y CONSTRUCIVILES S.A.S"/>
        <s v="ANGIE KATHERINE PARDO RAMIREZ"/>
        <s v="FRANCY LILIANA MORENO MOLANO"/>
        <s v="LEONARDO ALONSO JIMENEZ PEREZ"/>
        <s v="IMPULSAR FUNDACION SOCIAL"/>
        <s v="DIAGO Y BENITEZ SOCIEDAD POR ACCIONES SI MPLIFICADA"/>
        <s v="ASOCIACION PARA EL DESARROLLO INTEGRAL D E LA FAMILIA COLOMBIANA"/>
        <s v="CORPORACION DE DESARROLLO SOCIAL ELITE"/>
        <s v="SONIA ESPERANZA AREVALO SILVA"/>
        <s v="CONSORCIO INTERDESARROLLO"/>
        <s v="DE LA ESPRIELLA CONSULTING &amp; CONSTRUCTOR ENTERPRISE SAS"/>
        <s v="GLORIA ELIZABETH OSORIO BENAVIDES"/>
        <s v="MARKETING PROCESOS Y GESTION MAPROGES S A"/>
        <s v="CONSORCIO SANTA FE 05"/>
        <s v="CONSORCIO IC SANTA FE"/>
        <s v="ASESORES Y CONSULTORES CIVILES ASOCIADOS SAS"/>
        <s v="TALLER 301 SAS"/>
        <s v="ANGELA TATIANA CRISTANCHO CHICUE"/>
        <s v="YEIN DENIS TOVAR REAL"/>
        <s v="YENNY GRACIELA GARCIA PUERTO"/>
        <s v="GERLY LISSETTE CORZO RAMIREZ"/>
        <s v="INGENIERIA VOLQUETAS Y CONSTRUCCION SAS"/>
        <s v="TIC AMERICA S A S"/>
        <m/>
      </sharedItems>
    </cacheField>
    <cacheField name="Clasificación" numFmtId="0">
      <sharedItems containsBlank="1" count="14">
        <s v="SEGUROS"/>
        <s v="FACTURA"/>
        <s v="PRESTACIÓN DE SERVICIOS (Persona Jurídica)"/>
        <s v="ORDEN DE COMPRA"/>
        <s v="SUMINISTRO"/>
        <s v="CONVENIO INTERADMINISTRATIVO"/>
        <s v="COMPRAVENTA"/>
        <s v="CONVENIO DE ASOCIACIÓN"/>
        <m/>
        <s v="RESOLUCIÓN"/>
        <s v="PRESTACIÓN DE SERVICIOS (Persona Natural)"/>
        <s v="CONSULTORÍA (INTERVENTORÍA)"/>
        <s v="OBRA PÚBLICA"/>
        <s v="CONSULTORÍA (DISEÑO)"/>
      </sharedItems>
    </cacheField>
    <cacheField name="ID_TIPO_CONTRATO" numFmtId="0">
      <sharedItems containsBlank="1" containsMixedTypes="1" containsNumber="1" containsInteger="1" minValue="2" maxValue="19"/>
    </cacheField>
    <cacheField name="Número Contrato" numFmtId="0">
      <sharedItems containsString="0" containsBlank="1" containsNumber="1" containsInteger="1" minValue="1" maxValue="41400009742022"/>
    </cacheField>
    <cacheField name="Año Suscripción" numFmtId="0">
      <sharedItems containsString="0" containsBlank="1" containsNumber="1" containsInteger="1" minValue="2017" maxValue="2022" count="7">
        <n v="2021"/>
        <n v="2022"/>
        <n v="2020"/>
        <m/>
        <n v="2019"/>
        <n v="2018"/>
        <n v="2017"/>
      </sharedItems>
    </cacheField>
    <cacheField name="CDP" numFmtId="0">
      <sharedItems containsString="0" containsBlank="1" containsNumber="1" containsInteger="1" minValue="23" maxValue="606"/>
    </cacheField>
    <cacheField name="CRP" numFmtId="0">
      <sharedItems containsString="0" containsBlank="1" containsNumber="1" containsInteger="1" minValue="3" maxValue="616"/>
    </cacheField>
    <cacheField name="Estado de Inicio" numFmtId="0">
      <sharedItems containsBlank="1"/>
    </cacheField>
    <cacheField name="¿Entró en prórroga o suspensión?" numFmtId="0">
      <sharedItems containsBlank="1"/>
    </cacheField>
    <cacheField name="Fecha Inicial" numFmtId="0">
      <sharedItems containsNonDate="0" containsDate="1" containsString="0" containsBlank="1" minDate="2017-06-03T00:00:00" maxDate="2023-05-11T00:00:00"/>
    </cacheField>
    <cacheField name="Fecha Finalización" numFmtId="0">
      <sharedItems containsNonDate="0" containsDate="1" containsString="0" containsBlank="1" minDate="2018-06-11T00:00:00" maxDate="2024-06-30T00:00:00"/>
    </cacheField>
    <cacheField name="Valor Inicial Contrato" numFmtId="0">
      <sharedItems containsString="0" containsBlank="1" containsNumber="1" minValue="500000" maxValue="4500000000"/>
    </cacheField>
    <cacheField name="Apropiación" numFmtId="0">
      <sharedItems containsString="0" containsBlank="1" containsNumber="1" containsInteger="1" minValue="1" maxValue="25639011250"/>
    </cacheField>
    <cacheField name="Giros" numFmtId="0">
      <sharedItems containsString="0" containsBlank="1" containsNumber="1" containsInteger="1" minValue="0" maxValue="14777749414" count="259">
        <n v="0"/>
        <n v="3777100"/>
        <n v="1956545"/>
        <n v="2715220"/>
        <n v="29255498"/>
        <n v="63835893"/>
        <n v="16707600"/>
        <n v="74928"/>
        <n v="10682376"/>
        <n v="988323"/>
        <n v="1628372"/>
        <n v="493694"/>
        <n v="9870000"/>
        <n v="546817"/>
        <n v="12818006"/>
        <n v="2811677"/>
        <n v="334323"/>
        <n v="25137187"/>
        <n v="20133918"/>
        <n v="2403062"/>
        <n v="34231530"/>
        <n v="1649750"/>
        <n v="2901500"/>
        <n v="11214087"/>
        <n v="6485333"/>
        <n v="2730667"/>
        <n v="8704000"/>
        <n v="2196000"/>
        <n v="8743333"/>
        <n v="3413334"/>
        <n v="8880175"/>
        <n v="3754666"/>
        <n v="1830000"/>
        <n v="3925333"/>
        <n v="3071999"/>
        <n v="3583999"/>
        <n v="4066667"/>
        <n v="2716996"/>
        <n v="93404918"/>
        <n v="55233181"/>
        <n v="330562890"/>
        <n v="600516741"/>
        <n v="6100000"/>
        <n v="149391027"/>
        <n v="107200801"/>
        <n v="166971726"/>
        <n v="111401398"/>
        <n v="7840000"/>
        <n v="9600000"/>
        <n v="8447600"/>
        <n v="97317000"/>
        <n v="272750114"/>
        <m/>
        <n v="265554092"/>
        <n v="80868098"/>
        <n v="450270458"/>
        <n v="2960000"/>
        <n v="1600000"/>
        <n v="2453333"/>
        <n v="2026667"/>
        <n v="2453000"/>
        <n v="4538667"/>
        <n v="4800000"/>
        <n v="4538607"/>
        <n v="4736000"/>
        <n v="2613333"/>
        <n v="58281849"/>
        <n v="789333"/>
        <n v="1184000"/>
        <n v="202783730"/>
        <n v="2170667"/>
        <n v="280000000"/>
        <n v="6750000"/>
        <n v="66135828"/>
        <n v="50000000"/>
        <n v="235000000"/>
        <n v="385171843"/>
        <n v="33992776"/>
        <n v="3986666"/>
        <n v="82388643"/>
        <n v="5784166"/>
        <n v="3910000"/>
        <n v="2300014"/>
        <n v="1337322"/>
        <n v="7800000"/>
        <n v="2475000"/>
        <n v="1609986"/>
        <n v="75761976"/>
        <n v="445826076"/>
        <n v="122422469"/>
        <n v="5460000"/>
        <n v="66433740"/>
        <n v="98532037"/>
        <n v="1723333"/>
        <n v="2898333"/>
        <n v="2585000"/>
        <n v="1801667"/>
        <n v="1958333"/>
        <n v="3838333"/>
        <n v="2741667"/>
        <n v="2976667"/>
        <n v="3055000"/>
        <n v="4700000"/>
        <n v="3446667"/>
        <n v="3603333"/>
        <n v="2820000"/>
        <n v="2350000"/>
        <n v="1488333"/>
        <n v="4505000"/>
        <n v="417028500"/>
        <n v="449262307"/>
        <n v="20776075"/>
        <n v="211541047"/>
        <n v="1858623901"/>
        <n v="1166219625"/>
        <n v="57496695"/>
        <n v="385527088"/>
        <n v="227235442"/>
        <n v="8960000"/>
        <n v="24364483"/>
        <n v="27950000"/>
        <n v="216961075"/>
        <n v="21862680"/>
        <n v="561485419"/>
        <n v="4284000"/>
        <n v="3033333"/>
        <n v="2520000"/>
        <n v="2643333"/>
        <n v="940000"/>
        <n v="1342000"/>
        <n v="2390667"/>
        <n v="2608001"/>
        <n v="3912000"/>
        <n v="2440000"/>
        <n v="1952000"/>
        <n v="1920000"/>
        <n v="4270000"/>
        <n v="3456667"/>
        <n v="3253334"/>
        <n v="9353333"/>
        <n v="4032000"/>
        <n v="3253333"/>
        <n v="1018333"/>
        <n v="5833333"/>
        <n v="1677333"/>
        <n v="2074000"/>
        <n v="2880000"/>
        <n v="1566667"/>
        <n v="1801666"/>
        <n v="4880000"/>
        <n v="5397333"/>
        <n v="4280000"/>
        <n v="690667"/>
        <n v="2466667"/>
        <n v="4320000"/>
        <n v="2236667"/>
        <n v="3024000"/>
        <n v="7514000"/>
        <n v="5250000"/>
        <n v="5654600"/>
        <n v="7000933"/>
        <n v="7270200"/>
        <n v="5689200"/>
        <n v="7560000"/>
        <n v="2727000"/>
        <n v="3977000"/>
        <n v="1800000"/>
        <n v="9072000"/>
        <n v="3660000"/>
        <n v="160000"/>
        <n v="976000"/>
        <n v="732000"/>
        <n v="1016667"/>
        <n v="7066667"/>
        <n v="1120000"/>
        <n v="1379200"/>
        <n v="2643334"/>
        <n v="18300000"/>
        <n v="2473333"/>
        <n v="1175000"/>
        <n v="3863334"/>
        <n v="3448000"/>
        <n v="15007807"/>
        <n v="7841400"/>
        <n v="3600000"/>
        <n v="2114991"/>
        <n v="2115000"/>
        <n v="2193333"/>
        <n v="2700000"/>
        <n v="5856000"/>
        <n v="4770000"/>
        <n v="3525000"/>
        <n v="2116500"/>
        <n v="5920000"/>
        <n v="6400000"/>
        <n v="27736401"/>
        <n v="4465000"/>
        <n v="6240000"/>
        <n v="6890000"/>
        <n v="7319000"/>
        <n v="178646799"/>
        <n v="4640000"/>
        <n v="4160000"/>
        <n v="2100000"/>
        <n v="4480000"/>
        <n v="2318000"/>
        <n v="6302666"/>
        <n v="3792800"/>
        <n v="2684000"/>
        <n v="5083333"/>
        <n v="9556667"/>
        <n v="5368000"/>
        <n v="2826667"/>
        <n v="7758000"/>
        <n v="2236666"/>
        <n v="8078000"/>
        <n v="5490000"/>
        <n v="5693333"/>
        <n v="6085333"/>
        <n v="7808734"/>
        <n v="1586000"/>
        <n v="7500000"/>
        <n v="295742635"/>
        <n v="3056667"/>
        <n v="400000"/>
        <n v="7000000"/>
        <n v="2271666"/>
        <n v="6913333"/>
        <n v="5040000"/>
        <n v="75494076"/>
        <n v="7159500"/>
        <n v="92248293"/>
        <n v="71442109"/>
        <n v="116235410"/>
        <n v="2433333"/>
        <n v="118000"/>
        <n v="21566370"/>
        <n v="46856390"/>
        <n v="24072035"/>
        <n v="12700000"/>
        <n v="75804160"/>
        <n v="105490468"/>
        <n v="32347615"/>
        <n v="22612562"/>
        <n v="18228833"/>
        <n v="69918400"/>
        <n v="127606615"/>
        <n v="51397578"/>
        <n v="25364200"/>
        <n v="8699601"/>
        <n v="155338147"/>
        <n v="48695531"/>
        <n v="76351210"/>
        <n v="189877900"/>
        <n v="86898734"/>
        <n v="120031492"/>
        <n v="74334015"/>
        <n v="414441568"/>
        <n v="14777749414"/>
      </sharedItems>
    </cacheField>
    <cacheField name="Tipo de Anulación" numFmtId="0">
      <sharedItems containsBlank="1"/>
    </cacheField>
    <cacheField name="TIPO ANULACION " numFmtId="0">
      <sharedItems containsBlank="1" containsMixedTypes="1" containsNumber="1" containsInteger="1" minValue="1" maxValue="1"/>
    </cacheField>
    <cacheField name="Monto Liberación/Fenecimiento" numFmtId="0">
      <sharedItems containsString="0" containsBlank="1" containsNumber="1" containsInteger="1" minValue="1" maxValue="423949153"/>
    </cacheField>
    <cacheField name="Acta Liberación/Fenecimiento" numFmtId="0">
      <sharedItems containsString="0" containsBlank="1" containsNumber="1" containsInteger="1" minValue="1" maxValue="2"/>
    </cacheField>
    <cacheField name="Fecha Acta" numFmtId="0">
      <sharedItems containsNonDate="0" containsDate="1" containsString="0" containsBlank="1" minDate="2023-08-28T00:00:00" maxDate="2023-11-18T00:00:00"/>
    </cacheField>
    <cacheField name="Saldo Final" numFmtId="0">
      <sharedItems containsString="0" containsBlank="1" containsNumber="1" containsInteger="1" minValue="0" maxValue="10437312683"/>
    </cacheField>
    <cacheField name="Estado Actual" numFmtId="0">
      <sharedItems containsBlank="1" count="6">
        <s v="TERMINADO EN PROCESO DE LIQUIDACIÓN"/>
        <s v="LIQUIDADO"/>
        <s v="EN EJECUCIÓN"/>
        <s v="TERMINADO (no se liquida)"/>
        <s v="SUSPENDIDO"/>
        <m/>
      </sharedItems>
    </cacheField>
    <cacheField name="ID_ESTADO_ACTUAL" numFmtId="0">
      <sharedItems containsString="0" containsBlank="1" containsNumber="1" containsInteger="1" minValue="1" maxValue="6"/>
    </cacheField>
    <cacheField name="Principales Causas" numFmtId="0">
      <sharedItems containsNonDate="0" containsString="0" containsBlank="1"/>
    </cacheField>
    <cacheField name="Acciones Adelatandas" numFmtId="0">
      <sharedItems containsBlank="1"/>
    </cacheField>
    <cacheField name="Responsable" numFmtId="0">
      <sharedItems containsBlank="1"/>
    </cacheField>
    <cacheField name="Correo Responsable" numFmtId="0">
      <sharedItems containsBlank="1"/>
    </cacheField>
  </cacheFields>
  <extLst>
    <ext xmlns:x14="http://schemas.microsoft.com/office/spreadsheetml/2009/9/main" uri="{725AE2AE-9491-48be-B2B4-4EB974FC3084}">
      <x14:pivotCacheDefinition pivotCacheId="662120799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87">
  <r>
    <s v="SANTA FE"/>
    <n v="3"/>
    <s v="O219001"/>
    <s v="O219001"/>
    <s v="Obligaciones por Pagar Funcionamiento Vigencia Ant"/>
    <s v="OXP funcionamiento vigencia anterior"/>
    <n v="860002184"/>
    <x v="0"/>
    <x v="0"/>
    <n v="12"/>
    <n v="120213"/>
    <x v="0"/>
    <n v="400"/>
    <n v="380"/>
    <s v="INICIADO"/>
    <s v="NO"/>
    <d v="2021-01-25T00:00:00"/>
    <d v="2022-04-03T00:00:00"/>
    <n v="124600245"/>
    <n v="1"/>
    <x v="0"/>
    <m/>
    <e v="#N/A"/>
    <m/>
    <m/>
    <m/>
    <n v="1"/>
    <x v="0"/>
    <n v="2"/>
    <m/>
    <m/>
    <s v="ISABEL CASTRO HEREDIA "/>
    <s v="ISABEL.CASTRO@GOBIERNOBOGOTA.GOV.CO"/>
  </r>
  <r>
    <s v="SANTA FE"/>
    <n v="3"/>
    <s v="O219001"/>
    <s v="O219001"/>
    <s v="Obligaciones por Pagar Funcionamiento Vigencia Ant"/>
    <s v="OXP funcionamiento vigencia anterior"/>
    <n v="899999115"/>
    <x v="1"/>
    <x v="1"/>
    <n v="14"/>
    <n v="2022"/>
    <x v="1"/>
    <n v="401"/>
    <n v="381"/>
    <s v="INICIADO"/>
    <s v="NO"/>
    <d v="2021-10-13T00:00:00"/>
    <d v="2022-10-12T00:00:00"/>
    <n v="605000000"/>
    <n v="3777100"/>
    <x v="1"/>
    <m/>
    <e v="#N/A"/>
    <m/>
    <m/>
    <m/>
    <n v="0"/>
    <x v="0"/>
    <n v="2"/>
    <m/>
    <m/>
    <m/>
    <m/>
  </r>
  <r>
    <s v="SANTA FE"/>
    <n v="3"/>
    <s v="O219001"/>
    <s v="O219001"/>
    <s v="Obligaciones por Pagar Funcionamiento Vigencia Ant"/>
    <s v="OXP funcionamiento vigencia anterior"/>
    <n v="860002184"/>
    <x v="0"/>
    <x v="0"/>
    <n v="12"/>
    <n v="1"/>
    <x v="0"/>
    <n v="402"/>
    <n v="382"/>
    <s v="INICIADO"/>
    <s v="NO"/>
    <d v="2021-01-25T00:00:00"/>
    <d v="2022-04-03T00:00:00"/>
    <n v="124600245"/>
    <n v="2431190"/>
    <x v="2"/>
    <m/>
    <e v="#N/A"/>
    <m/>
    <m/>
    <m/>
    <n v="474645"/>
    <x v="0"/>
    <n v="2"/>
    <m/>
    <m/>
    <s v="ISABEL CASTRO HEREDIA "/>
    <s v="ISABEL.CASTRO@GOBIERNOBOGOTA.GOV.CO"/>
  </r>
  <r>
    <s v="SANTA FE"/>
    <n v="3"/>
    <s v="O219001"/>
    <s v="O219001"/>
    <s v="Obligaciones por Pagar Funcionamiento Vigencia Ant"/>
    <s v="OXP funcionamiento vigencia anterior"/>
    <n v="860005289"/>
    <x v="2"/>
    <x v="2"/>
    <n v="10"/>
    <n v="146"/>
    <x v="1"/>
    <n v="403"/>
    <n v="383"/>
    <s v="INICIADO"/>
    <s v="NO"/>
    <d v="2022-03-10T00:00:00"/>
    <d v="2023-03-09T00:00:00"/>
    <n v="30240000"/>
    <n v="2715220"/>
    <x v="3"/>
    <m/>
    <e v="#N/A"/>
    <m/>
    <m/>
    <m/>
    <n v="0"/>
    <x v="0"/>
    <n v="2"/>
    <m/>
    <s v="por instrucción de nivel central se ajusta al No 146"/>
    <s v="MARGOTH TORRES"/>
    <s v="nelly.torres@gobiernobogota.gov.co"/>
  </r>
  <r>
    <s v="SANTA FE"/>
    <n v="3"/>
    <s v="O219001"/>
    <s v="O219001"/>
    <s v="Obligaciones por Pagar Funcionamiento Vigencia Ant"/>
    <s v="OXP funcionamiento vigencia anterior"/>
    <n v="901464144"/>
    <x v="3"/>
    <x v="2"/>
    <n v="10"/>
    <n v="74"/>
    <x v="0"/>
    <n v="404"/>
    <n v="384"/>
    <s v="INICIADO"/>
    <s v="NO"/>
    <d v="2021-03-05T00:00:00"/>
    <d v="2022-02-12T00:00:00"/>
    <n v="307498000"/>
    <n v="3"/>
    <x v="0"/>
    <m/>
    <e v="#N/A"/>
    <m/>
    <m/>
    <m/>
    <n v="3"/>
    <x v="0"/>
    <n v="2"/>
    <m/>
    <m/>
    <s v="GUSTAVO ALEXANDER GRANADOS ARIAS"/>
    <s v="gustavo.granados@gobiernobogota.gov.co"/>
  </r>
  <r>
    <s v="SANTA FE"/>
    <n v="3"/>
    <s v="O219001"/>
    <s v="O219001"/>
    <s v="Obligaciones por Pagar Funcionamiento Vigencia Ant"/>
    <s v="OXP funcionamiento vigencia anterior"/>
    <n v="830068543"/>
    <x v="4"/>
    <x v="3"/>
    <n v="19"/>
    <n v="85247"/>
    <x v="1"/>
    <n v="405"/>
    <n v="385"/>
    <s v="INICIADO"/>
    <s v="SI"/>
    <d v="2022-02-16T00:00:00"/>
    <d v="2023-04-30T00:00:00"/>
    <n v="99116236.109999999"/>
    <n v="29255498"/>
    <x v="4"/>
    <m/>
    <e v="#N/A"/>
    <m/>
    <m/>
    <m/>
    <n v="0"/>
    <x v="1"/>
    <n v="3"/>
    <m/>
    <m/>
    <s v="MARGOTH TORRES"/>
    <s v="nelly.torres@gobiernobogota.gov.co"/>
  </r>
  <r>
    <s v="SANTA FE"/>
    <n v="3"/>
    <s v="O219001"/>
    <s v="O219001"/>
    <s v="Obligaciones por Pagar Funcionamiento Vigencia Ant"/>
    <s v="OXP funcionamiento vigencia anterior"/>
    <n v="900823024"/>
    <x v="5"/>
    <x v="2"/>
    <n v="10"/>
    <n v="154"/>
    <x v="1"/>
    <n v="406"/>
    <n v="386"/>
    <s v="INICIADO"/>
    <s v="SI"/>
    <d v="2022-03-23T00:00:00"/>
    <d v="2023-05-31T00:00:00"/>
    <n v="394990499"/>
    <n v="63835893"/>
    <x v="5"/>
    <m/>
    <e v="#N/A"/>
    <m/>
    <m/>
    <m/>
    <n v="0"/>
    <x v="0"/>
    <n v="2"/>
    <m/>
    <m/>
    <s v="GUSTAVO ALEXANDER GRANADOS ARIAS"/>
    <s v="gustavo.granados@gobiernobogota.gov.co"/>
  </r>
  <r>
    <s v="SANTA FE"/>
    <n v="3"/>
    <s v="O219001"/>
    <s v="O219001"/>
    <s v="Obligaciones por Pagar Funcionamiento Vigencia Ant"/>
    <s v="OXP funcionamiento vigencia anterior"/>
    <n v="830053669"/>
    <x v="6"/>
    <x v="2"/>
    <n v="10"/>
    <n v="153"/>
    <x v="1"/>
    <n v="407"/>
    <n v="387"/>
    <s v="INICIADO"/>
    <s v="NO"/>
    <d v="2022-03-23T00:00:00"/>
    <d v="2023-08-22T00:00:00"/>
    <n v="27846000"/>
    <n v="16707600"/>
    <x v="6"/>
    <m/>
    <e v="#N/A"/>
    <m/>
    <m/>
    <m/>
    <n v="0"/>
    <x v="0"/>
    <n v="2"/>
    <m/>
    <m/>
    <s v="DIEGO ARIAS MURCIA"/>
    <s v="diego.ariasm@gobiernobogota.gov.co"/>
  </r>
  <r>
    <s v="SANTA FE"/>
    <n v="3"/>
    <s v="O219001"/>
    <s v="O219001"/>
    <s v="Obligaciones por Pagar Funcionamiento Vigencia Ant"/>
    <s v="OXP funcionamiento vigencia anterior"/>
    <n v="900960810"/>
    <x v="7"/>
    <x v="4"/>
    <n v="13"/>
    <n v="226"/>
    <x v="2"/>
    <n v="408"/>
    <n v="388"/>
    <s v="INICIADO"/>
    <s v="SI"/>
    <d v="2021-03-01T00:00:00"/>
    <d v="2022-04-30T00:00:00"/>
    <n v="20000000"/>
    <n v="20019"/>
    <x v="0"/>
    <m/>
    <e v="#N/A"/>
    <m/>
    <m/>
    <m/>
    <n v="20019"/>
    <x v="0"/>
    <n v="2"/>
    <m/>
    <s v="contratación tiene la docuemntoacion para liquidacion "/>
    <s v="PAOLA BALLESTEROS - TELEMACO TORRES"/>
    <s v="telemaco.torres@gobiernobogota.gov.co"/>
  </r>
  <r>
    <s v="SANTA FE"/>
    <n v="3"/>
    <s v="O219001"/>
    <s v="O219001"/>
    <s v="Obligaciones por Pagar Funcionamiento Vigencia Ant"/>
    <s v="OXP funcionamiento vigencia anterior"/>
    <n v="860002184"/>
    <x v="0"/>
    <x v="4"/>
    <n v="13"/>
    <n v="1"/>
    <x v="0"/>
    <n v="409"/>
    <n v="389"/>
    <s v="INICIADO"/>
    <s v="NO"/>
    <d v="2021-01-25T00:00:00"/>
    <d v="2022-04-03T00:00:00"/>
    <n v="124600245"/>
    <n v="3427400"/>
    <x v="0"/>
    <m/>
    <e v="#N/A"/>
    <m/>
    <m/>
    <m/>
    <n v="3427400"/>
    <x v="0"/>
    <n v="2"/>
    <m/>
    <m/>
    <s v="ISABEL CASTRO HEREDIA"/>
    <s v="ISABEL.CASTRO@GOBIERNOBOGOTA.GOV.CO"/>
  </r>
  <r>
    <s v="SANTA FE"/>
    <n v="3"/>
    <s v="O219001"/>
    <s v="O219001"/>
    <s v="Obligaciones por Pagar Funcionamiento Vigencia Ant"/>
    <s v="OXP funcionamiento vigencia anterior"/>
    <n v="830095213"/>
    <x v="8"/>
    <x v="3"/>
    <n v="19"/>
    <n v="63293"/>
    <x v="0"/>
    <n v="410"/>
    <n v="390"/>
    <s v="INICIADO"/>
    <s v="SI"/>
    <d v="2021-01-08T00:00:00"/>
    <d v="2023-02-07T00:00:00"/>
    <n v="21320000"/>
    <n v="124737"/>
    <x v="7"/>
    <m/>
    <e v="#N/A"/>
    <m/>
    <m/>
    <m/>
    <n v="49809"/>
    <x v="0"/>
    <n v="2"/>
    <m/>
    <m/>
    <m/>
    <m/>
  </r>
  <r>
    <s v="SANTA FE"/>
    <n v="3"/>
    <s v="O219001"/>
    <s v="O219001"/>
    <s v="Obligaciones por Pagar Funcionamiento Vigencia Ant"/>
    <s v="OXP funcionamiento vigencia anterior"/>
    <n v="901173899"/>
    <x v="9"/>
    <x v="2"/>
    <n v="10"/>
    <n v="156"/>
    <x v="1"/>
    <n v="411"/>
    <n v="391"/>
    <s v="INICIADO"/>
    <s v="NO"/>
    <d v="2022-05-09T00:00:00"/>
    <d v="2023-01-08T00:00:00"/>
    <n v="27846000"/>
    <n v="14000000"/>
    <x v="8"/>
    <m/>
    <e v="#N/A"/>
    <m/>
    <m/>
    <m/>
    <n v="3317624"/>
    <x v="0"/>
    <n v="2"/>
    <m/>
    <m/>
    <s v="JAMES WILLIAM CASTILLO"/>
    <s v="james.castillo@gobiernobogota.gov.co"/>
  </r>
  <r>
    <s v="SANTA FE"/>
    <n v="3"/>
    <s v="O219001"/>
    <s v="O219001"/>
    <s v="Obligaciones por Pagar Funcionamiento Vigencia Ant"/>
    <s v="OXP funcionamiento vigencia anterior"/>
    <n v="800240740"/>
    <x v="10"/>
    <x v="2"/>
    <n v="10"/>
    <n v="159"/>
    <x v="1"/>
    <n v="412"/>
    <n v="392"/>
    <s v="INICIADO"/>
    <s v="NO"/>
    <d v="2022-05-02T00:00:00"/>
    <d v="2023-03-01T00:00:00"/>
    <n v="27000000"/>
    <n v="988323"/>
    <x v="9"/>
    <m/>
    <e v="#N/A"/>
    <m/>
    <m/>
    <m/>
    <n v="0"/>
    <x v="0"/>
    <n v="2"/>
    <m/>
    <s v="ya solicitó estado de cuenta  seguda semana de noviembre liquidacion"/>
    <s v="LUIS ALFREDO SACRISTAN BARRERA"/>
    <s v="LUIS.SACRISTAN.GOBIERNOBOGOTA.GOV.CO"/>
  </r>
  <r>
    <s v="SANTA FE"/>
    <n v="3"/>
    <s v="O219001"/>
    <s v="O219001"/>
    <s v="Obligaciones por Pagar Funcionamiento Vigencia Ant"/>
    <s v="OXP funcionamiento vigencia anterior"/>
    <n v="860042600"/>
    <x v="11"/>
    <x v="5"/>
    <n v="6"/>
    <n v="110129498"/>
    <x v="1"/>
    <n v="413"/>
    <n v="393"/>
    <s v="INICIADO"/>
    <m/>
    <m/>
    <m/>
    <m/>
    <n v="1628372"/>
    <x v="10"/>
    <m/>
    <e v="#N/A"/>
    <m/>
    <m/>
    <m/>
    <n v="0"/>
    <x v="0"/>
    <n v="2"/>
    <m/>
    <m/>
    <s v="DIANA ORDOÑEZ FLORIAN"/>
    <m/>
  </r>
  <r>
    <s v="SANTA FE"/>
    <n v="3"/>
    <s v="O219001"/>
    <s v="O219001"/>
    <s v="Obligaciones por Pagar Funcionamiento Vigencia Ant"/>
    <s v="OXP funcionamiento vigencia anterior"/>
    <n v="830068543"/>
    <x v="4"/>
    <x v="3"/>
    <n v="19"/>
    <n v="85247"/>
    <x v="1"/>
    <n v="414"/>
    <n v="394"/>
    <s v="INICIADO"/>
    <s v="SI"/>
    <d v="2022-02-16T00:00:00"/>
    <d v="2023-04-30T00:00:00"/>
    <n v="99116236.109999999"/>
    <n v="493694"/>
    <x v="11"/>
    <m/>
    <e v="#N/A"/>
    <m/>
    <m/>
    <m/>
    <n v="0"/>
    <x v="1"/>
    <n v="3"/>
    <m/>
    <m/>
    <s v="MARGOTH TORRES"/>
    <s v="nelly.torres@gobiernobogota.gov.co"/>
  </r>
  <r>
    <s v="SANTA FE"/>
    <n v="3"/>
    <s v="O219001"/>
    <s v="O219001"/>
    <s v="Obligaciones por Pagar Funcionamiento Vigencia Ant"/>
    <s v="OXP funcionamiento vigencia anterior"/>
    <n v="860037013"/>
    <x v="12"/>
    <x v="0"/>
    <n v="12"/>
    <n v="179"/>
    <x v="1"/>
    <n v="415"/>
    <n v="395"/>
    <s v="INICIADO"/>
    <s v="NO"/>
    <d v="2022-11-20T00:00:00"/>
    <d v="2023-11-19T00:00:00"/>
    <n v="9870000"/>
    <n v="9870000"/>
    <x v="12"/>
    <m/>
    <e v="#N/A"/>
    <m/>
    <m/>
    <m/>
    <n v="0"/>
    <x v="2"/>
    <n v="1"/>
    <m/>
    <m/>
    <s v="ISABEL CASTRO HEREDIA "/>
    <s v="ISABEL.CASTRO@GOBIERNOBOGOTA.GOV.CO"/>
  </r>
  <r>
    <s v="SANTA FE"/>
    <n v="3"/>
    <s v="O219001"/>
    <s v="O219001"/>
    <s v="Obligaciones por Pagar Funcionamiento Vigencia Ant"/>
    <s v="OXP funcionamiento vigencia anterior"/>
    <n v="860063875"/>
    <x v="13"/>
    <x v="1"/>
    <n v="14"/>
    <n v="60737467"/>
    <x v="3"/>
    <n v="416"/>
    <n v="396"/>
    <s v="INICIADO"/>
    <m/>
    <m/>
    <m/>
    <m/>
    <n v="546817"/>
    <x v="13"/>
    <m/>
    <e v="#N/A"/>
    <m/>
    <m/>
    <m/>
    <n v="0"/>
    <x v="0"/>
    <n v="2"/>
    <m/>
    <m/>
    <s v="DIANA ORDOÑEZ FLORIAN"/>
    <m/>
  </r>
  <r>
    <s v="SANTA FE"/>
    <n v="3"/>
    <s v="O219001"/>
    <s v="O219001"/>
    <s v="Obligaciones por Pagar Funcionamiento Vigencia Ant"/>
    <s v="OXP funcionamiento vigencia anterior"/>
    <n v="900117244"/>
    <x v="14"/>
    <x v="3"/>
    <n v="19"/>
    <n v="95772"/>
    <x v="1"/>
    <n v="417"/>
    <n v="397"/>
    <s v="INICIADO"/>
    <s v="NO"/>
    <d v="2022-09-09T00:00:00"/>
    <d v="2023-03-08T00:00:00"/>
    <n v="138910464"/>
    <n v="18300000"/>
    <x v="14"/>
    <m/>
    <e v="#N/A"/>
    <m/>
    <m/>
    <m/>
    <n v="5481994"/>
    <x v="0"/>
    <n v="2"/>
    <m/>
    <m/>
    <m/>
    <m/>
  </r>
  <r>
    <s v="SANTA FE"/>
    <n v="3"/>
    <s v="O219001"/>
    <s v="O219001"/>
    <s v="Obligaciones por Pagar Funcionamiento Vigencia Ant"/>
    <s v="OXP funcionamiento vigencia anterior"/>
    <n v="860005289"/>
    <x v="2"/>
    <x v="2"/>
    <n v="10"/>
    <n v="146"/>
    <x v="1"/>
    <n v="418"/>
    <n v="398"/>
    <s v="INICIADO"/>
    <s v="NO"/>
    <d v="2022-03-10T00:00:00"/>
    <d v="2023-05-31T00:00:00"/>
    <n v="13588829"/>
    <n v="4000000"/>
    <x v="15"/>
    <s v="Liberación"/>
    <n v="1"/>
    <n v="1188323"/>
    <n v="2"/>
    <d v="2023-10-23T00:00:00"/>
    <n v="0"/>
    <x v="1"/>
    <n v="3"/>
    <m/>
    <s v="saldo para liberar por presupuesto  se envió correo "/>
    <s v="MARGOTH TORRES"/>
    <s v="nelly.torres@gobiernobogota.gov.co"/>
  </r>
  <r>
    <s v="SANTA FE"/>
    <n v="3"/>
    <s v="O219001"/>
    <s v="O219001"/>
    <s v="Obligaciones por Pagar Funcionamiento Vigencia Ant"/>
    <s v="OXP funcionamiento vigencia anterior"/>
    <n v="860063875"/>
    <x v="13"/>
    <x v="1"/>
    <n v="14"/>
    <n v="60737467"/>
    <x v="3"/>
    <n v="419"/>
    <n v="399"/>
    <s v="INICIADO"/>
    <m/>
    <m/>
    <m/>
    <m/>
    <n v="334323"/>
    <x v="16"/>
    <m/>
    <e v="#N/A"/>
    <m/>
    <m/>
    <m/>
    <n v="0"/>
    <x v="0"/>
    <n v="2"/>
    <m/>
    <m/>
    <s v="DIANA ORDOÑEZ FLORIAN"/>
    <m/>
  </r>
  <r>
    <s v="SANTA FE"/>
    <n v="3"/>
    <s v="O219001"/>
    <s v="O219001"/>
    <s v="Obligaciones por Pagar Funcionamiento Vigencia Ant"/>
    <s v="OXP funcionamiento vigencia anterior"/>
    <n v="830095213"/>
    <x v="8"/>
    <x v="3"/>
    <n v="19"/>
    <n v="99545"/>
    <x v="1"/>
    <n v="420"/>
    <n v="400"/>
    <s v="INICIADO"/>
    <s v="NO"/>
    <d v="2022-11-17T00:00:00"/>
    <d v="2023-11-15T00:00:00"/>
    <n v="31016978"/>
    <n v="31016978"/>
    <x v="17"/>
    <m/>
    <e v="#N/A"/>
    <m/>
    <m/>
    <m/>
    <n v="5879791"/>
    <x v="2"/>
    <n v="1"/>
    <m/>
    <m/>
    <s v="CESAR PATIÑO"/>
    <m/>
  </r>
  <r>
    <s v="SANTA FE"/>
    <n v="3"/>
    <s v="O219001"/>
    <s v="O219001"/>
    <s v="Obligaciones por Pagar Funcionamiento Vigencia Ant"/>
    <s v="OXP funcionamiento vigencia anterior"/>
    <n v="900119437"/>
    <x v="15"/>
    <x v="6"/>
    <n v="2"/>
    <n v="310"/>
    <x v="1"/>
    <n v="421"/>
    <n v="401"/>
    <s v="INICIADO"/>
    <s v="NO"/>
    <d v="2022-12-27T00:00:00"/>
    <d v="2023-06-26T00:00:00"/>
    <n v="20133918"/>
    <n v="20133918"/>
    <x v="18"/>
    <m/>
    <e v="#N/A"/>
    <m/>
    <m/>
    <m/>
    <n v="0"/>
    <x v="0"/>
    <n v="2"/>
    <m/>
    <s v="Tiene una adición  por 10 mmpendiente acta de liquidación está en contratación"/>
    <s v="LUIS ALFREDO SACRISTAN BARRERA"/>
    <s v="LUIS.SACRISTAN.GOBIERNOBOGOTA.GOV.CO"/>
  </r>
  <r>
    <s v="SANTA FE"/>
    <n v="3"/>
    <s v="O219001"/>
    <s v="O219001"/>
    <s v="Obligaciones por Pagar Funcionamiento Vigencia Ant"/>
    <s v="OXP funcionamiento vigencia anterior"/>
    <n v="800240740"/>
    <x v="10"/>
    <x v="2"/>
    <n v="10"/>
    <n v="159"/>
    <x v="1"/>
    <n v="422"/>
    <n v="402"/>
    <s v="INICIADO"/>
    <s v="NO"/>
    <d v="2022-05-02T00:00:00"/>
    <d v="2023-03-01T00:00:00"/>
    <n v="27000000"/>
    <n v="7200000"/>
    <x v="19"/>
    <m/>
    <e v="#N/A"/>
    <m/>
    <m/>
    <m/>
    <n v="4796938"/>
    <x v="0"/>
    <n v="2"/>
    <m/>
    <s v="ya solicitó estado de cuenta  seguda semana de noviembre liquidacion"/>
    <s v="LUIS ALFREDO SACRISTAN BARRERA"/>
    <s v="LUIS.SACRISTAN.GOBIERNOBOGOTA.GOV.CO"/>
  </r>
  <r>
    <s v="SANTA FE"/>
    <n v="3"/>
    <s v="O219001"/>
    <s v="O219001"/>
    <s v="Obligaciones por Pagar Funcionamiento Vigencia Ant"/>
    <s v="OXP funcionamiento vigencia anterior"/>
    <n v="900823024"/>
    <x v="5"/>
    <x v="2"/>
    <n v="10"/>
    <n v="154"/>
    <x v="1"/>
    <n v="423"/>
    <n v="403"/>
    <s v="INICIADO"/>
    <s v="SI"/>
    <d v="2022-03-23T00:00:00"/>
    <d v="2023-05-31T00:00:00"/>
    <n v="394990499"/>
    <n v="34231530"/>
    <x v="20"/>
    <m/>
    <e v="#N/A"/>
    <m/>
    <m/>
    <m/>
    <n v="0"/>
    <x v="0"/>
    <n v="2"/>
    <m/>
    <m/>
    <s v="GUSTAVO ALEXANDER GRANADOS ARIAS"/>
    <s v="gustavo.granados@gobiernobogota.gov.co"/>
  </r>
  <r>
    <s v="SANTA FE"/>
    <n v="3"/>
    <s v="O219001"/>
    <s v="O219001"/>
    <s v="Obligaciones por Pagar Funcionamiento Vigencia Ant"/>
    <s v="OXP funcionamiento vigencia anterior"/>
    <n v="830072707"/>
    <x v="16"/>
    <x v="2"/>
    <n v="10"/>
    <n v="341"/>
    <x v="1"/>
    <n v="424"/>
    <n v="404"/>
    <s v="INICIADO"/>
    <s v="NO"/>
    <d v="2023-05-10T00:00:00"/>
    <d v="2023-09-09T00:00:00"/>
    <n v="23735000"/>
    <n v="23735000"/>
    <x v="0"/>
    <m/>
    <e v="#N/A"/>
    <m/>
    <m/>
    <m/>
    <n v="23735000"/>
    <x v="0"/>
    <n v="2"/>
    <m/>
    <m/>
    <s v="DIEGO ARIAS MURCIA"/>
    <s v="diego.ariasm@gobiernobogota.gov.co"/>
  </r>
  <r>
    <s v="SANTA FE"/>
    <n v="3"/>
    <s v="O219002"/>
    <s v="O219002"/>
    <s v="Obligaciones por Pagar Funcionamiento Otras Vigenc"/>
    <s v="OXP funcionamiento vigencias anteriores"/>
    <n v="800242738"/>
    <x v="17"/>
    <x v="3"/>
    <n v="19"/>
    <n v="45438"/>
    <x v="2"/>
    <n v="574"/>
    <n v="406"/>
    <s v="INICIADO"/>
    <s v="SI"/>
    <d v="2020-02-24T00:00:00"/>
    <d v="2021-02-25T00:00:00"/>
    <n v="81467066.019999996"/>
    <n v="9122875"/>
    <x v="0"/>
    <m/>
    <e v="#N/A"/>
    <m/>
    <m/>
    <m/>
    <n v="9122875"/>
    <x v="0"/>
    <n v="2"/>
    <m/>
    <s v="PRESENTADA DEMANDA POR CONTROVERSIA CONTRACTUAL EN CURSO Y POR TANTO SE ENCUENTRA SUSPENDIDO EL TERMINO PARA LIQUIDAR POR AHORA Y HASTA TANTO NO SE FALLE."/>
    <s v="PAOLA BALLESTEROS - TELEMACO TORRES"/>
    <s v="telemaco.torres@gobiernobogota.gov.co"/>
  </r>
  <r>
    <s v="SANTA FE"/>
    <n v="3"/>
    <s v="O219002"/>
    <s v="O219002"/>
    <s v="Obligaciones por Pagar Funcionamiento Otras Vigenc"/>
    <s v="OXP funcionamiento vigencias anteriores"/>
    <n v="860002184"/>
    <x v="0"/>
    <x v="0"/>
    <n v="12"/>
    <n v="1"/>
    <x v="0"/>
    <n v="575"/>
    <n v="407"/>
    <s v="INICIADO"/>
    <s v="NO"/>
    <d v="2021-01-25T00:00:00"/>
    <d v="2022-04-03T00:00:00"/>
    <n v="124600245"/>
    <n v="1"/>
    <x v="0"/>
    <m/>
    <e v="#N/A"/>
    <m/>
    <m/>
    <m/>
    <n v="1"/>
    <x v="0"/>
    <n v="2"/>
    <m/>
    <m/>
    <s v="ISABEL CASTRO HEREDIA "/>
    <s v="ISABEL.CASTRO@GOBIERNOBOGOTA.GOV.CO"/>
  </r>
  <r>
    <s v="SANTA FE"/>
    <n v="3"/>
    <s v="O219002"/>
    <s v="O219002"/>
    <s v="Obligaciones por Pagar Funcionamiento Otras Vigenc"/>
    <s v="OXP funcionamiento vigencias anteriores"/>
    <n v="860005289"/>
    <x v="2"/>
    <x v="2"/>
    <n v="10"/>
    <n v="3"/>
    <x v="0"/>
    <n v="576"/>
    <n v="408"/>
    <s v="INICIADO"/>
    <s v="NO"/>
    <d v="2021-02-16T00:00:00"/>
    <d v="2022-01-15T00:00:00"/>
    <n v="8772534"/>
    <n v="1649750"/>
    <x v="21"/>
    <m/>
    <e v="#N/A"/>
    <m/>
    <m/>
    <m/>
    <n v="0"/>
    <x v="1"/>
    <n v="3"/>
    <m/>
    <s v="margoth envió a presupuesto para  liberacion 23/10/2023"/>
    <s v="MARGOTH TORRES"/>
    <s v="nelly.torres@gobiernobogota.gov.co"/>
  </r>
  <r>
    <s v="SANTA FE"/>
    <n v="3"/>
    <s v="O219002"/>
    <s v="O219002"/>
    <s v="Obligaciones por Pagar Funcionamiento Otras Vigenc"/>
    <s v="OXP funcionamiento vigencias anteriores"/>
    <n v="901211826"/>
    <x v="18"/>
    <x v="4"/>
    <n v="13"/>
    <n v="16"/>
    <x v="0"/>
    <n v="577"/>
    <n v="409"/>
    <s v="INICIADO"/>
    <s v="NO"/>
    <d v="2021-04-05T00:00:00"/>
    <d v="2021-09-04T00:00:00"/>
    <n v="12975305"/>
    <n v="4607305"/>
    <x v="22"/>
    <s v="Liberación"/>
    <n v="1"/>
    <n v="1705805"/>
    <n v="2"/>
    <d v="2023-11-17T00:00:00"/>
    <n v="0"/>
    <x v="0"/>
    <n v="2"/>
    <m/>
    <m/>
    <s v="MARIA ISABEL HERAZO -  DORIS DIAZ "/>
    <s v="maria.herazo@gobiernobogota.gov.co"/>
  </r>
  <r>
    <s v="SANTA FE"/>
    <n v="3"/>
    <s v="O219002"/>
    <s v="O219002"/>
    <s v="Obligaciones por Pagar Funcionamiento Otras Vigenc"/>
    <s v="OXP funcionamiento vigencias anteriores"/>
    <n v="901211826"/>
    <x v="18"/>
    <x v="4"/>
    <n v="13"/>
    <n v="16"/>
    <x v="0"/>
    <n v="578"/>
    <n v="410"/>
    <s v="INICIADO"/>
    <s v="NO"/>
    <d v="2021-04-05T00:00:00"/>
    <d v="2021-09-04T00:00:00"/>
    <n v="12975305"/>
    <n v="8368000"/>
    <x v="0"/>
    <s v="Liberación"/>
    <n v="1"/>
    <n v="8368000"/>
    <n v="2"/>
    <d v="2023-11-17T00:00:00"/>
    <n v="0"/>
    <x v="0"/>
    <n v="2"/>
    <m/>
    <m/>
    <s v="MARIA ISABEL HERAZO -  DORIS DIAZ "/>
    <s v="maria.herazo@gobiernobogota.gov.co"/>
  </r>
  <r>
    <s v="SANTA FE"/>
    <n v="3"/>
    <s v="O219002"/>
    <s v="O219002"/>
    <s v="Obligaciones por Pagar Funcionamiento Otras Vigenc"/>
    <s v="OXP funcionamiento vigencias anteriores"/>
    <n v="900861579"/>
    <x v="19"/>
    <x v="2"/>
    <n v="10"/>
    <n v="38"/>
    <x v="0"/>
    <n v="579"/>
    <n v="411"/>
    <s v="INICIADO"/>
    <s v="NO"/>
    <d v="2021-03-04T00:00:00"/>
    <d v="2022-01-03T00:00:00"/>
    <n v="24500000"/>
    <n v="1498755"/>
    <x v="0"/>
    <m/>
    <e v="#N/A"/>
    <m/>
    <m/>
    <m/>
    <n v="1498755"/>
    <x v="0"/>
    <n v="2"/>
    <m/>
    <s v="envió la liquidación a contratacion "/>
    <s v="LUIS ALFREDO SACRISTAN BARRERA"/>
    <s v="LUIS.SACRISTAN.GOBIERNOBOGOTA.GOV.CO"/>
  </r>
  <r>
    <s v="SANTA FE"/>
    <n v="3"/>
    <s v="O219002"/>
    <s v="O219002"/>
    <s v="Obligaciones por Pagar Funcionamiento Otras Vigenc"/>
    <s v="OXP funcionamiento vigencias anteriores"/>
    <n v="830023178"/>
    <x v="20"/>
    <x v="2"/>
    <n v="10"/>
    <n v="112"/>
    <x v="0"/>
    <n v="580"/>
    <n v="412"/>
    <s v="INICIADO"/>
    <s v="NO"/>
    <d v="2021-05-25T00:00:00"/>
    <d v="2022-01-08T00:00:00"/>
    <n v="11305000"/>
    <n v="11305000"/>
    <x v="0"/>
    <m/>
    <e v="#N/A"/>
    <m/>
    <m/>
    <m/>
    <n v="11305000"/>
    <x v="0"/>
    <n v="2"/>
    <m/>
    <m/>
    <s v="DIEGO ARIAS MURCIA"/>
    <s v="diego.ariasm@gobiernobogota.gov.co"/>
  </r>
  <r>
    <s v="SANTA FE"/>
    <n v="3"/>
    <s v="O219002"/>
    <s v="O219002"/>
    <s v="Obligaciones por Pagar Funcionamiento Otras Vigenc"/>
    <s v="OXP funcionamiento vigencias anteriores"/>
    <n v="830023178"/>
    <x v="20"/>
    <x v="2"/>
    <n v="10"/>
    <n v="112"/>
    <x v="0"/>
    <n v="581"/>
    <n v="413"/>
    <s v="INICIADO"/>
    <s v="NO"/>
    <d v="2021-05-25T00:00:00"/>
    <d v="2022-01-08T00:00:00"/>
    <n v="11305000"/>
    <n v="5652500"/>
    <x v="0"/>
    <m/>
    <e v="#N/A"/>
    <m/>
    <m/>
    <m/>
    <n v="5652500"/>
    <x v="0"/>
    <n v="2"/>
    <m/>
    <m/>
    <s v="DIEGO ARIAS MURCIA"/>
    <s v="diego.ariasm@gobiernobogota.gov.co"/>
  </r>
  <r>
    <s v="SANTA FE"/>
    <n v="3"/>
    <s v="O219002"/>
    <s v="O219002"/>
    <s v="Obligaciones por Pagar Funcionamiento Otras Vigenc"/>
    <s v="OXP funcionamiento vigencias anteriores"/>
    <n v="811044253"/>
    <x v="21"/>
    <x v="3"/>
    <n v="19"/>
    <n v="64741"/>
    <x v="0"/>
    <n v="582"/>
    <n v="414"/>
    <s v="INICIADO"/>
    <s v="NO"/>
    <d v="2021-02-25T00:00:00"/>
    <d v="2022-02-15T00:00:00"/>
    <n v="77991144"/>
    <n v="12135654"/>
    <x v="23"/>
    <s v="Liberación"/>
    <n v="1"/>
    <n v="921567"/>
    <n v="1"/>
    <d v="2023-08-28T00:00:00"/>
    <n v="0"/>
    <x v="1"/>
    <n v="3"/>
    <m/>
    <m/>
    <s v="MARGOTH TORRES"/>
    <s v="nelly.torres@gobiernobogota.gov.co"/>
  </r>
  <r>
    <s v="SANTA FE"/>
    <n v="3"/>
    <s v="O219002"/>
    <s v="O219002"/>
    <s v="Obligaciones por Pagar Funcionamiento Otras Vigenc"/>
    <s v="OXP funcionamiento vigencias anteriores"/>
    <n v="900513263"/>
    <x v="22"/>
    <x v="4"/>
    <n v="13"/>
    <n v="275"/>
    <x v="0"/>
    <n v="583"/>
    <n v="415"/>
    <s v="INICIADO"/>
    <s v="NO"/>
    <d v="2022-01-05T00:00:00"/>
    <d v="2022-04-04T00:00:00"/>
    <n v="10000000"/>
    <n v="1995800"/>
    <x v="0"/>
    <m/>
    <e v="#N/A"/>
    <m/>
    <m/>
    <m/>
    <n v="1995800"/>
    <x v="0"/>
    <n v="2"/>
    <m/>
    <m/>
    <s v="DIEGO ARIAS MURCIA"/>
    <s v="diego.ariasm@gobiernobogota.gov.co"/>
  </r>
  <r>
    <s v="SANTA FE"/>
    <n v="3"/>
    <s v="O219002"/>
    <s v="O219002"/>
    <s v="Obligaciones por Pagar Funcionamiento Otras Vigenc"/>
    <s v="OXP funcionamiento vigencias anteriores"/>
    <n v="830040054"/>
    <x v="23"/>
    <x v="7"/>
    <n v="5"/>
    <n v="281"/>
    <x v="0"/>
    <n v="584"/>
    <n v="416"/>
    <s v="INICIADO"/>
    <s v="NO"/>
    <d v="2022-02-10T00:00:00"/>
    <d v="2022-08-09T00:00:00"/>
    <n v="18137333"/>
    <n v="117569"/>
    <x v="0"/>
    <m/>
    <e v="#N/A"/>
    <m/>
    <m/>
    <m/>
    <n v="117569"/>
    <x v="0"/>
    <n v="2"/>
    <m/>
    <m/>
    <s v="LUIS ALFREDO SACRISTAN BARRERA"/>
    <s v="LUIS.SACRISTAN.GOBIERNOBOGOTA.GOV.CO"/>
  </r>
  <r>
    <s v="SANTA FE"/>
    <n v="3"/>
    <s v="O219002"/>
    <s v="O219002"/>
    <s v="Obligaciones por Pagar Funcionamiento Otras Vigenc"/>
    <s v="OXP funcionamiento vigencias anteriores"/>
    <n v="805023598"/>
    <x v="24"/>
    <x v="8"/>
    <e v="#N/A"/>
    <n v="92"/>
    <x v="2"/>
    <n v="585"/>
    <n v="417"/>
    <s v="INICIADO"/>
    <s v="NO"/>
    <d v="2020-05-13T00:00:00"/>
    <d v="2021-03-20T00:00:00"/>
    <n v="242177628"/>
    <n v="96032"/>
    <x v="0"/>
    <m/>
    <e v="#N/A"/>
    <m/>
    <m/>
    <m/>
    <n v="96032"/>
    <x v="0"/>
    <n v="2"/>
    <m/>
    <m/>
    <s v="ISMAEL RENGIFO"/>
    <s v="ismael.rengifo@gobiernobogota.gov.co"/>
  </r>
  <r>
    <s v="SANTA FE"/>
    <n v="3"/>
    <s v="O219002"/>
    <s v="O219002"/>
    <s v="Obligaciones por Pagar Funcionamiento Otras Vigenc"/>
    <s v="OXP funcionamiento vigencias anteriores"/>
    <n v="860071250"/>
    <x v="25"/>
    <x v="8"/>
    <e v="#N/A"/>
    <n v="92"/>
    <x v="2"/>
    <n v="586"/>
    <n v="418"/>
    <s v="INICIADO"/>
    <s v="NO"/>
    <d v="2020-05-13T00:00:00"/>
    <d v="2021-03-20T00:00:00"/>
    <n v="242177628"/>
    <n v="1340830"/>
    <x v="0"/>
    <m/>
    <e v="#N/A"/>
    <m/>
    <m/>
    <m/>
    <n v="1340830"/>
    <x v="0"/>
    <n v="2"/>
    <m/>
    <m/>
    <s v="ISMAEL RENGIFO"/>
    <s v="ismael.rengifo@gobiernobogota.gov.co"/>
  </r>
  <r>
    <s v="SANTA FE"/>
    <n v="3"/>
    <s v="O219002"/>
    <s v="O219002"/>
    <s v="Obligaciones por Pagar Funcionamiento Otras Vigenc"/>
    <s v="OXP funcionamiento vigencias anteriores"/>
    <n v="805023598"/>
    <x v="24"/>
    <x v="8"/>
    <e v="#N/A"/>
    <n v="92"/>
    <x v="2"/>
    <n v="587"/>
    <n v="419"/>
    <s v="INICIADO"/>
    <s v="NO"/>
    <d v="2020-05-13T00:00:00"/>
    <d v="2021-03-20T00:00:00"/>
    <n v="242177628"/>
    <n v="1593246"/>
    <x v="0"/>
    <m/>
    <e v="#N/A"/>
    <m/>
    <m/>
    <m/>
    <n v="1593246"/>
    <x v="0"/>
    <n v="2"/>
    <m/>
    <m/>
    <s v="ISMAEL RENGIFO"/>
    <s v="ismael.rengifo@gobiernobogota.gov.co"/>
  </r>
  <r>
    <s v="SANTA FE"/>
    <n v="3"/>
    <s v="O219002"/>
    <s v="O219002"/>
    <s v="Obligaciones por Pagar Funcionamiento Otras Vigenc"/>
    <s v="OXP funcionamiento vigencias anteriores"/>
    <n v="830070625"/>
    <x v="26"/>
    <x v="8"/>
    <e v="#N/A"/>
    <n v="92"/>
    <x v="2"/>
    <n v="588"/>
    <n v="420"/>
    <s v="INICIADO"/>
    <s v="NO"/>
    <d v="2020-05-13T00:00:00"/>
    <d v="2021-03-20T00:00:00"/>
    <n v="242177628"/>
    <n v="3"/>
    <x v="0"/>
    <m/>
    <e v="#N/A"/>
    <m/>
    <m/>
    <m/>
    <n v="3"/>
    <x v="0"/>
    <n v="2"/>
    <m/>
    <m/>
    <s v="ISMAEL RENGIFO"/>
    <s v="ismael.rengifo@gobiernobogota.gov.co"/>
  </r>
  <r>
    <s v="SANTA FE"/>
    <n v="3"/>
    <s v="O219002"/>
    <s v="O219002"/>
    <s v="Obligaciones por Pagar Funcionamiento Otras Vigenc"/>
    <s v="OXP funcionamiento vigencias anteriores"/>
    <n v="800242738"/>
    <x v="17"/>
    <x v="3"/>
    <n v="19"/>
    <n v="45438"/>
    <x v="2"/>
    <n v="589"/>
    <n v="421"/>
    <s v="INICIADO"/>
    <s v="SI"/>
    <d v="2020-02-24T00:00:00"/>
    <d v="2021-02-25T00:00:00"/>
    <n v="81467066.019999996"/>
    <n v="4338755"/>
    <x v="0"/>
    <m/>
    <e v="#N/A"/>
    <m/>
    <m/>
    <m/>
    <n v="4338755"/>
    <x v="0"/>
    <n v="2"/>
    <m/>
    <s v="PRESENTADA DEMANDA POR CONTROVERSIA CONTRACTUAL EN CURSO Y POR TANTO SE ENCUENTRA SUSPENDIDO EL TERMINO PARA LIQUIDAR POR AHORA Y HASTA TANTO NO SE FALLE."/>
    <s v="PAOLA BALLESTEROS - TELEMACO TORRES"/>
    <s v="telemaco.torres@gobiernobogota.gov.co"/>
  </r>
  <r>
    <s v="SANTA FE"/>
    <n v="3"/>
    <s v="O219002"/>
    <s v="O219002"/>
    <s v="Obligaciones por Pagar Funcionamiento Otras Vigenc"/>
    <s v="OXP funcionamiento vigencias anteriores"/>
    <n v="800242738"/>
    <x v="17"/>
    <x v="3"/>
    <n v="19"/>
    <n v="45438"/>
    <x v="2"/>
    <n v="590"/>
    <n v="422"/>
    <s v="INICIADO"/>
    <s v="SI"/>
    <d v="2020-02-24T00:00:00"/>
    <d v="2021-02-25T00:00:00"/>
    <n v="81467066.019999996"/>
    <n v="11033103"/>
    <x v="0"/>
    <m/>
    <e v="#N/A"/>
    <m/>
    <m/>
    <m/>
    <n v="11033103"/>
    <x v="0"/>
    <n v="2"/>
    <m/>
    <s v="PRESENTADA DEMANDA POR CONTROVERSIA CONTRACTUAL EN CURSO Y POR TANTO SE ENCUENTRA SUSPENDIDO EL TERMINO PARA LIQUIDAR POR AHORA Y HASTA TANTO NO SE FALLE."/>
    <s v="PAOLA BALLESTEROS - TELEMACO TORRES"/>
    <s v="telemaco.torres@gobiernobogota.gov.co"/>
  </r>
  <r>
    <s v="SANTA FE"/>
    <n v="3"/>
    <s v="O219002"/>
    <s v="O219002"/>
    <s v="Obligaciones por Pagar Funcionamiento Otras Vigenc"/>
    <s v="OXP funcionamiento vigencias anteriores"/>
    <n v="830134871"/>
    <x v="27"/>
    <x v="2"/>
    <n v="10"/>
    <n v="100"/>
    <x v="2"/>
    <n v="591"/>
    <n v="423"/>
    <s v="INICIADO"/>
    <s v="NO"/>
    <d v="2020-06-16T00:00:00"/>
    <d v="2020-02-15T00:00:00"/>
    <n v="21000000"/>
    <n v="548816"/>
    <x v="0"/>
    <m/>
    <e v="#N/A"/>
    <m/>
    <m/>
    <m/>
    <n v="548816"/>
    <x v="0"/>
    <n v="2"/>
    <m/>
    <m/>
    <s v="EDWIN BETANCOURT"/>
    <s v="ALEXANDERBETANCOURT@GMAIL.COM"/>
  </r>
  <r>
    <s v="SANTA FE"/>
    <n v="3"/>
    <s v="O219002"/>
    <s v="O219002"/>
    <s v="Obligaciones por Pagar Funcionamiento Otras Vigenc"/>
    <s v="OXP funcionamiento vigencias anteriores"/>
    <n v="900627060"/>
    <x v="28"/>
    <x v="2"/>
    <n v="10"/>
    <n v="110"/>
    <x v="2"/>
    <n v="592"/>
    <n v="424"/>
    <s v="INICIADO"/>
    <s v="SI"/>
    <d v="2020-07-29T00:00:00"/>
    <d v="2022-02-28T00:00:00"/>
    <n v="10813000"/>
    <n v="2596150"/>
    <x v="0"/>
    <m/>
    <e v="#N/A"/>
    <m/>
    <m/>
    <m/>
    <n v="2596150"/>
    <x v="0"/>
    <n v="2"/>
    <m/>
    <m/>
    <s v="DIEGO ARIAS MURCIA"/>
    <s v="diego.ariasm@gobiernobogota.gov.co"/>
  </r>
  <r>
    <s v="SANTA FE"/>
    <n v="3"/>
    <s v="O219002"/>
    <s v="O219002"/>
    <s v="Obligaciones por Pagar Funcionamiento Otras Vigenc"/>
    <s v="OXP funcionamiento vigencias anteriores"/>
    <n v="900360583"/>
    <x v="29"/>
    <x v="2"/>
    <n v="10"/>
    <n v="242"/>
    <x v="2"/>
    <n v="593"/>
    <n v="425"/>
    <s v="INICIADO"/>
    <s v="NO"/>
    <d v="2021-01-18T00:00:00"/>
    <d v="2021-05-17T00:00:00"/>
    <n v="24500000"/>
    <n v="1463118"/>
    <x v="0"/>
    <m/>
    <e v="#N/A"/>
    <m/>
    <m/>
    <m/>
    <n v="1463118"/>
    <x v="0"/>
    <n v="2"/>
    <m/>
    <m/>
    <s v="MIGUEL DUQUE "/>
    <m/>
  </r>
  <r>
    <s v="SANTA FE"/>
    <n v="3"/>
    <s v="O219002"/>
    <s v="O219002"/>
    <s v="Obligaciones por Pagar Funcionamiento Otras Vigenc"/>
    <s v="OXP funcionamiento vigencias anteriores"/>
    <n v="860005289"/>
    <x v="2"/>
    <x v="2"/>
    <n v="10"/>
    <n v="91"/>
    <x v="2"/>
    <n v="594"/>
    <n v="426"/>
    <s v="INICIADO"/>
    <s v="NO"/>
    <d v="2020-04-22T00:00:00"/>
    <d v="2020-07-21T00:00:00"/>
    <n v="8236138"/>
    <n v="799442"/>
    <x v="0"/>
    <s v="Liberación"/>
    <n v="1"/>
    <n v="799442"/>
    <n v="2"/>
    <d v="2023-11-17T00:00:00"/>
    <n v="0"/>
    <x v="0"/>
    <n v="2"/>
    <m/>
    <m/>
    <s v="MARGOTH TORRES"/>
    <s v="nelly.torres@gobiernobogota.gov.co"/>
  </r>
  <r>
    <s v="SANTA FE"/>
    <n v="3"/>
    <s v="O219002"/>
    <s v="O219002"/>
    <s v="Obligaciones por Pagar Funcionamiento Otras Vigenc"/>
    <s v="OXP funcionamiento vigencias anteriores"/>
    <n v="900157340"/>
    <x v="30"/>
    <x v="4"/>
    <n v="13"/>
    <n v="121"/>
    <x v="4"/>
    <n v="595"/>
    <n v="427"/>
    <s v="INICIADO"/>
    <s v="NO"/>
    <d v="2019-05-07T00:00:00"/>
    <d v="2020-07-14T00:00:00"/>
    <n v="46792000"/>
    <n v="174806"/>
    <x v="0"/>
    <s v="Liberación"/>
    <n v="1"/>
    <n v="174806"/>
    <n v="2"/>
    <d v="2023-11-17T00:00:00"/>
    <n v="0"/>
    <x v="0"/>
    <n v="2"/>
    <m/>
    <s v="acta de fenecimiento contrato perdio competencia  sthephany alonso "/>
    <s v="FELIPE PINEDA "/>
    <s v="felipe.pineda@gobiernobogota.gov.co"/>
  </r>
  <r>
    <s v="SANTA FE"/>
    <n v="3"/>
    <s v="O219002"/>
    <s v="O219002"/>
    <s v="Obligaciones por Pagar Funcionamiento Otras Vigenc"/>
    <s v="OXP funcionamiento vigencias anteriores"/>
    <n v="830095213"/>
    <x v="8"/>
    <x v="3"/>
    <n v="19"/>
    <n v="35330"/>
    <x v="4"/>
    <n v="596"/>
    <n v="428"/>
    <s v="INICIADO"/>
    <s v="NO"/>
    <d v="2019-01-25T00:00:00"/>
    <d v="2020-11-24T00:00:00"/>
    <n v="30000000"/>
    <n v="13252326"/>
    <x v="0"/>
    <s v="Liberación"/>
    <n v="1"/>
    <n v="13252326"/>
    <n v="2"/>
    <d v="2023-11-17T00:00:00"/>
    <n v="0"/>
    <x v="0"/>
    <n v="2"/>
    <m/>
    <m/>
    <s v="JUAN CARLOS ESCOBAR"/>
    <s v="JUANC.ESCOBAR@GOBIERNOBOGOTA.GOV.CO"/>
  </r>
  <r>
    <s v="SANTA FE"/>
    <n v="3"/>
    <s v="O219002"/>
    <s v="O219002"/>
    <s v="Obligaciones por Pagar Funcionamiento Otras Vigenc"/>
    <s v="OXP funcionamiento vigencias anteriores"/>
    <n v="901040640"/>
    <x v="31"/>
    <x v="2"/>
    <n v="10"/>
    <n v="173"/>
    <x v="4"/>
    <n v="597"/>
    <n v="429"/>
    <s v="INICIADO"/>
    <s v="NO"/>
    <d v="2019-12-10T00:00:00"/>
    <d v="2020-04-09T00:00:00"/>
    <n v="30000000"/>
    <n v="2176458"/>
    <x v="0"/>
    <m/>
    <e v="#N/A"/>
    <m/>
    <m/>
    <m/>
    <n v="2176458"/>
    <x v="0"/>
    <n v="2"/>
    <m/>
    <m/>
    <s v="MIGUEL DUQUE "/>
    <m/>
  </r>
  <r>
    <s v="SANTA FE"/>
    <n v="3"/>
    <s v="O219002"/>
    <s v="O219002"/>
    <s v="Obligaciones por Pagar Funcionamiento Otras Vigenc"/>
    <s v="OXP funcionamiento vigencias anteriores"/>
    <n v="860005289"/>
    <x v="2"/>
    <x v="2"/>
    <n v="10"/>
    <n v="124"/>
    <x v="4"/>
    <n v="598"/>
    <n v="430"/>
    <s v="INICIADO"/>
    <s v="NO"/>
    <d v="2019-07-08T00:00:00"/>
    <d v="2020-02-07T00:00:00"/>
    <n v="7000000"/>
    <n v="1720656"/>
    <x v="0"/>
    <s v="Liberación"/>
    <n v="1"/>
    <n v="1720656"/>
    <n v="2"/>
    <d v="2023-11-17T00:00:00"/>
    <n v="0"/>
    <x v="0"/>
    <n v="2"/>
    <m/>
    <s v=" liquidado octubre pac de noviembre"/>
    <s v="MARGOTH TORRES"/>
    <s v="nelly.torres@gobiernobogota.gov.co"/>
  </r>
  <r>
    <s v="SANTA FE"/>
    <n v="3"/>
    <s v="O219002"/>
    <s v="O219002"/>
    <s v="Obligaciones por Pagar Funcionamiento Otras Vigenc"/>
    <s v="OXP funcionamiento vigencias anteriores"/>
    <n v="900276396"/>
    <x v="32"/>
    <x v="2"/>
    <n v="10"/>
    <n v="106"/>
    <x v="5"/>
    <n v="599"/>
    <n v="431"/>
    <s v="INICIADO"/>
    <s v="NO"/>
    <d v="2018-04-12T00:00:00"/>
    <d v="2018-06-11T00:00:00"/>
    <n v="500000"/>
    <n v="500000"/>
    <x v="0"/>
    <s v="Liberación"/>
    <n v="1"/>
    <n v="500000"/>
    <n v="1"/>
    <d v="2023-10-23T00:00:00"/>
    <n v="0"/>
    <x v="0"/>
    <n v="2"/>
    <m/>
    <s v=" se le notificó al contratista la liberación del dinero por el fenecimiento del contrato falta que el contartista firme "/>
    <s v="BRAYAN  ESTHEP  ROJAS MAHECHA"/>
    <s v="brayan.rojas@gobiernobogota.gov.co"/>
  </r>
  <r>
    <s v="SANTA FE"/>
    <n v="3"/>
    <s v="O219002"/>
    <s v="O219002"/>
    <s v="Obligaciones por Pagar Funcionamiento Otras Vigenc"/>
    <s v="OXP funcionamiento vigencias anteriores"/>
    <n v="860002184"/>
    <x v="0"/>
    <x v="0"/>
    <n v="12"/>
    <n v="84"/>
    <x v="6"/>
    <n v="600"/>
    <n v="432"/>
    <s v="INICIADO"/>
    <s v="NO"/>
    <d v="2017-06-03T00:00:00"/>
    <d v="2018-08-03T00:00:00"/>
    <n v="46698523"/>
    <n v="93203"/>
    <x v="0"/>
    <s v="Liberación"/>
    <n v="1"/>
    <n v="93203"/>
    <n v="1"/>
    <d v="2023-08-28T00:00:00"/>
    <n v="0"/>
    <x v="0"/>
    <n v="2"/>
    <m/>
    <m/>
    <s v="ISABEL CASTRO HEREDIA"/>
    <s v="ISABEL.CASTRO@GOBIERNOBOGOTA.GOV.CO"/>
  </r>
  <r>
    <s v="SANTA FE"/>
    <n v="3"/>
    <s v="O219002"/>
    <s v="O219002"/>
    <s v="Obligaciones por Pagar Funcionamiento Otras Vigenc"/>
    <s v="OXP funcionamiento vigencias anteriores"/>
    <n v="830053669"/>
    <x v="6"/>
    <x v="2"/>
    <n v="10"/>
    <n v="169"/>
    <x v="4"/>
    <n v="601"/>
    <n v="433"/>
    <s v="INICIADO"/>
    <s v="SI"/>
    <d v="2019-11-28T00:00:00"/>
    <d v="2021-05-10T00:00:00"/>
    <n v="29441076"/>
    <n v="327112"/>
    <x v="0"/>
    <s v="Liberación"/>
    <n v="1"/>
    <n v="327112"/>
    <n v="1"/>
    <d v="2023-08-28T00:00:00"/>
    <n v="0"/>
    <x v="1"/>
    <n v="3"/>
    <m/>
    <m/>
    <s v="DIANA PATRICIA NOGUERA SIMIJACA"/>
    <s v="diana.noguera@gobiernobogota.gov.co"/>
  </r>
  <r>
    <s v="SANTA FE"/>
    <n v="3"/>
    <s v="O219002"/>
    <s v="O219002"/>
    <s v="Obligaciones por Pagar Funcionamiento Otras Vigenc"/>
    <s v="OXP funcionamiento vigencias anteriores"/>
    <n v="860002184"/>
    <x v="0"/>
    <x v="0"/>
    <n v="12"/>
    <n v="157"/>
    <x v="4"/>
    <n v="602"/>
    <n v="434"/>
    <s v="INICIADO"/>
    <s v="NO"/>
    <d v="2019-09-23T00:00:00"/>
    <d v="2021-01-25T00:00:00"/>
    <n v="87993914"/>
    <n v="23"/>
    <x v="0"/>
    <m/>
    <e v="#N/A"/>
    <m/>
    <m/>
    <m/>
    <n v="23"/>
    <x v="0"/>
    <n v="2"/>
    <m/>
    <m/>
    <s v="ISMAEL RENGIFO"/>
    <s v="ismael.rengifo@gobiernobogota.gov.co"/>
  </r>
  <r>
    <s v="SANTA FE"/>
    <n v="3"/>
    <s v="O219002"/>
    <s v="O219002"/>
    <s v="Obligaciones por Pagar Funcionamiento Otras Vigenc"/>
    <s v="OXP funcionamiento vigencias anteriores"/>
    <n v="800240740"/>
    <x v="10"/>
    <x v="2"/>
    <n v="10"/>
    <n v="103"/>
    <x v="4"/>
    <n v="603"/>
    <n v="435"/>
    <s v="INICIADO"/>
    <s v="SI"/>
    <d v="2019-03-22T00:00:00"/>
    <d v="2020-05-21T00:00:00"/>
    <n v="17600000"/>
    <n v="43198"/>
    <x v="0"/>
    <m/>
    <e v="#N/A"/>
    <m/>
    <m/>
    <m/>
    <n v="43198"/>
    <x v="1"/>
    <n v="3"/>
    <m/>
    <s v="error numero de contrato"/>
    <s v="ADRIANA ISSIS RAMOS"/>
    <s v="adriana.ramos@gobiernobogota.gov.co"/>
  </r>
  <r>
    <s v="SANTA FE"/>
    <n v="3"/>
    <s v="O219002"/>
    <s v="O219002"/>
    <s v="Obligaciones por Pagar Funcionamiento Otras Vigenc"/>
    <s v="OXP funcionamiento vigencias anteriores"/>
    <n v="860002184"/>
    <x v="0"/>
    <x v="0"/>
    <n v="12"/>
    <n v="157"/>
    <x v="4"/>
    <n v="604"/>
    <n v="436"/>
    <s v="INICIADO"/>
    <s v="NO"/>
    <d v="2019-09-23T00:00:00"/>
    <d v="2021-01-25T00:00:00"/>
    <n v="87993914"/>
    <n v="600"/>
    <x v="0"/>
    <m/>
    <e v="#N/A"/>
    <m/>
    <m/>
    <m/>
    <n v="600"/>
    <x v="0"/>
    <n v="2"/>
    <m/>
    <m/>
    <s v="ISMAEL RENGIFO"/>
    <s v="ismael.rengifo@gobiernobogota.gov.co"/>
  </r>
  <r>
    <s v="SANTA FE"/>
    <n v="3"/>
    <s v="O219002"/>
    <s v="O219002"/>
    <s v="Obligaciones por Pagar Funcionamiento Otras Vigenc"/>
    <s v="OXP funcionamiento vigencias anteriores"/>
    <n v="860002184"/>
    <x v="0"/>
    <x v="0"/>
    <n v="12"/>
    <n v="129"/>
    <x v="4"/>
    <n v="605"/>
    <n v="437"/>
    <s v="INICIADO"/>
    <s v="NO"/>
    <d v="2019-06-17T00:00:00"/>
    <d v="2019-09-22T00:00:00"/>
    <n v="16068000"/>
    <n v="2840"/>
    <x v="0"/>
    <m/>
    <e v="#N/A"/>
    <m/>
    <m/>
    <m/>
    <n v="2840"/>
    <x v="0"/>
    <n v="2"/>
    <m/>
    <m/>
    <s v="ISABEL CASTRO HEREDIA"/>
    <s v="ISABEL.CASTRO@GOBIERNOBOGOTA.GOV.CO"/>
  </r>
  <r>
    <s v="SANTA FE"/>
    <n v="3"/>
    <s v="O219002"/>
    <s v="O219002"/>
    <s v="Obligaciones por Pagar Funcionamiento Otras Vigenc"/>
    <s v="OXP funcionamiento vigencias anteriores"/>
    <n v="900627060"/>
    <x v="28"/>
    <x v="2"/>
    <n v="10"/>
    <n v="150"/>
    <x v="4"/>
    <n v="606"/>
    <n v="438"/>
    <s v="INICIADO"/>
    <s v="NO"/>
    <d v="2019-08-29T00:00:00"/>
    <d v="2020-02-28T00:00:00"/>
    <n v="8789675"/>
    <n v="5315"/>
    <x v="0"/>
    <m/>
    <e v="#N/A"/>
    <m/>
    <m/>
    <m/>
    <n v="5315"/>
    <x v="0"/>
    <n v="2"/>
    <m/>
    <s v="contrato fenencido, contratacion resolucion de fenecimiento, resolucion está para firmas "/>
    <s v="DIANA PATRICIA NOGUERA SIMIJACA"/>
    <s v="diana.noguera@gobiernobogota.gov.co"/>
  </r>
  <r>
    <s v="SANTA FE"/>
    <n v="3"/>
    <s v="O230616"/>
    <s v="O230616"/>
    <s v="Obligaciones por pagar Inversión vigencia anterior"/>
    <s v="OXP inversion directa vigencia anterior"/>
    <n v="860066942"/>
    <x v="33"/>
    <x v="9"/>
    <n v="16"/>
    <n v="1"/>
    <x v="1"/>
    <n v="220"/>
    <n v="200"/>
    <s v="INICIADO"/>
    <m/>
    <d v="2022-02-02T00:00:00"/>
    <d v="2022-06-30T00:00:00"/>
    <m/>
    <n v="33625448"/>
    <x v="0"/>
    <m/>
    <e v="#N/A"/>
    <m/>
    <m/>
    <m/>
    <n v="33625448"/>
    <x v="0"/>
    <n v="2"/>
    <m/>
    <s v="pendiente estado de cuenta se han solicitado a ppto"/>
    <s v="JOHANNA MORALES RIZO"/>
    <s v="johanna.morales@gobiernobogota.gov.co"/>
  </r>
  <r>
    <s v="SANTA FE"/>
    <n v="3"/>
    <s v="O230616"/>
    <s v="O230616"/>
    <s v="Obligaciones por pagar Inversión vigencia anterior"/>
    <s v="OXP inversion directa vigencia anterior"/>
    <n v="860066942"/>
    <x v="33"/>
    <x v="9"/>
    <n v="16"/>
    <n v="2"/>
    <x v="1"/>
    <n v="221"/>
    <n v="201"/>
    <s v="INICIADO"/>
    <m/>
    <d v="2022-02-02T00:00:00"/>
    <d v="2022-06-30T00:00:00"/>
    <m/>
    <n v="268382"/>
    <x v="0"/>
    <m/>
    <e v="#N/A"/>
    <m/>
    <m/>
    <m/>
    <n v="268382"/>
    <x v="0"/>
    <n v="2"/>
    <m/>
    <s v="pendiente estado de cuenta se han solicitado a ppto"/>
    <s v="JOHANNA MORALES RIZO"/>
    <s v="johanna.morales@gobiernobogota.gov.co"/>
  </r>
  <r>
    <s v="SANTA FE"/>
    <n v="3"/>
    <s v="O230616"/>
    <s v="O230616"/>
    <s v="Obligaciones por pagar Inversión vigencia anterior"/>
    <s v="OXP inversion directa vigencia anterior"/>
    <n v="1022950567"/>
    <x v="34"/>
    <x v="10"/>
    <n v="11"/>
    <n v="24"/>
    <x v="1"/>
    <n v="222"/>
    <n v="202"/>
    <s v="INICIADO"/>
    <s v="NO"/>
    <d v="2022-01-17T00:00:00"/>
    <d v="2022-12-16T00:00:00"/>
    <n v="56320000"/>
    <n v="9728001"/>
    <x v="24"/>
    <m/>
    <e v="#N/A"/>
    <m/>
    <m/>
    <m/>
    <n v="3242668"/>
    <x v="3"/>
    <n v="6"/>
    <m/>
    <m/>
    <s v="HELDER PARDO"/>
    <s v="HELDER.PARDO@GOBIERNOBOGOTA.GOV.CO"/>
  </r>
  <r>
    <s v="SANTA FE"/>
    <n v="3"/>
    <s v="O230616"/>
    <s v="O230616"/>
    <s v="Obligaciones por pagar Inversión vigencia anterior"/>
    <s v="OXP inversion directa vigencia anterior"/>
    <n v="1020426511"/>
    <x v="35"/>
    <x v="10"/>
    <n v="11"/>
    <n v="25"/>
    <x v="1"/>
    <n v="223"/>
    <n v="203"/>
    <s v="INICIADO"/>
    <s v="NO"/>
    <d v="2022-01-17T00:00:00"/>
    <d v="2022-12-16T00:00:00"/>
    <n v="56320000"/>
    <n v="2730667"/>
    <x v="25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022380666"/>
    <x v="36"/>
    <x v="10"/>
    <n v="11"/>
    <n v="22"/>
    <x v="1"/>
    <n v="224"/>
    <n v="204"/>
    <s v="INICIADO"/>
    <s v="NO"/>
    <d v="2022-01-17T00:00:00"/>
    <d v="2022-12-16T00:00:00"/>
    <n v="56320000"/>
    <n v="2730667"/>
    <x v="25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030557203"/>
    <x v="37"/>
    <x v="10"/>
    <n v="11"/>
    <n v="23"/>
    <x v="1"/>
    <n v="225"/>
    <n v="205"/>
    <s v="INICIADO"/>
    <s v="NO"/>
    <d v="2022-01-17T00:00:00"/>
    <d v="2022-12-16T00:00:00"/>
    <n v="56320000"/>
    <n v="2730667"/>
    <x v="25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026269708"/>
    <x v="38"/>
    <x v="10"/>
    <n v="11"/>
    <n v="21"/>
    <x v="1"/>
    <n v="226"/>
    <n v="206"/>
    <s v="INICIADO"/>
    <s v="NO"/>
    <d v="2022-01-18T00:00:00"/>
    <d v="2023-01-21T00:00:00"/>
    <n v="56320000"/>
    <n v="15701334"/>
    <x v="26"/>
    <m/>
    <e v="#N/A"/>
    <m/>
    <m/>
    <m/>
    <n v="6997334"/>
    <x v="3"/>
    <n v="6"/>
    <m/>
    <m/>
    <s v="HELDER PARDO"/>
    <s v="HELDER.PARDO@GOBIERNOBOGOTA.GOV.CO"/>
  </r>
  <r>
    <s v="SANTA FE"/>
    <n v="3"/>
    <s v="O230616"/>
    <s v="O230616"/>
    <s v="Obligaciones por pagar Inversión vigencia anterior"/>
    <s v="OXP inversion directa vigencia anterior"/>
    <n v="1233500040"/>
    <x v="39"/>
    <x v="10"/>
    <n v="11"/>
    <n v="26"/>
    <x v="1"/>
    <n v="227"/>
    <n v="207"/>
    <s v="INICIADO"/>
    <s v="NO"/>
    <d v="2022-01-19T00:00:00"/>
    <d v="2023-01-07T00:00:00"/>
    <n v="40260000"/>
    <n v="2196000"/>
    <x v="27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026250398"/>
    <x v="40"/>
    <x v="10"/>
    <n v="11"/>
    <n v="43"/>
    <x v="1"/>
    <n v="228"/>
    <n v="208"/>
    <s v="INICIADO"/>
    <s v="NO"/>
    <d v="2022-01-19T00:00:00"/>
    <d v="2022-12-31T00:00:00"/>
    <n v="67100000"/>
    <n v="8743333"/>
    <x v="28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136882124"/>
    <x v="41"/>
    <x v="10"/>
    <n v="11"/>
    <n v="71"/>
    <x v="1"/>
    <n v="229"/>
    <n v="209"/>
    <s v="INICIADO"/>
    <s v="SI"/>
    <d v="2022-01-21T00:00:00"/>
    <d v="2023-01-09T00:00:00"/>
    <n v="56320000"/>
    <n v="3413334"/>
    <x v="29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860066942"/>
    <x v="33"/>
    <x v="9"/>
    <n v="16"/>
    <n v="54"/>
    <x v="1"/>
    <n v="230"/>
    <n v="210"/>
    <s v="INICIADO"/>
    <m/>
    <d v="2022-07-01T00:00:00"/>
    <d v="2022-12-31T00:00:00"/>
    <m/>
    <n v="21471810"/>
    <x v="0"/>
    <m/>
    <e v="#N/A"/>
    <m/>
    <m/>
    <m/>
    <n v="21471810"/>
    <x v="0"/>
    <n v="2"/>
    <m/>
    <s v="pendiente estado de cuenta se han solicitado a ppto"/>
    <s v="JOHANNA MORALES RIZO"/>
    <s v="johanna.morales@gobiernobogota.gov.co"/>
  </r>
  <r>
    <s v="SANTA FE"/>
    <n v="3"/>
    <s v="O230616"/>
    <s v="O230616"/>
    <s v="Obligaciones por pagar Inversión vigencia anterior"/>
    <s v="OXP inversion directa vigencia anterior"/>
    <n v="860066942"/>
    <x v="33"/>
    <x v="9"/>
    <n v="16"/>
    <n v="55"/>
    <x v="1"/>
    <n v="231"/>
    <n v="211"/>
    <s v="INICIADO"/>
    <m/>
    <d v="2022-07-01T00:00:00"/>
    <d v="2022-12-31T00:00:00"/>
    <m/>
    <n v="9538639"/>
    <x v="30"/>
    <m/>
    <e v="#N/A"/>
    <m/>
    <m/>
    <m/>
    <n v="658464"/>
    <x v="0"/>
    <n v="2"/>
    <m/>
    <s v="pendiente estado de cuenta se han solicitado a ppto"/>
    <s v="JOHANNA MORALES RIZO"/>
    <s v="johanna.morales@gobiernobogota.gov.co"/>
  </r>
  <r>
    <s v="SANTA FE"/>
    <n v="3"/>
    <s v="O230616"/>
    <s v="O230616"/>
    <s v="Obligaciones por pagar Inversión vigencia anterior"/>
    <s v="OXP inversion directa vigencia anterior"/>
    <n v="1030557203"/>
    <x v="37"/>
    <x v="10"/>
    <n v="11"/>
    <n v="23"/>
    <x v="1"/>
    <n v="232"/>
    <n v="212"/>
    <s v="INICIADO"/>
    <s v="NO"/>
    <d v="2022-01-17T00:00:00"/>
    <d v="2022-12-16T00:00:00"/>
    <n v="56320000"/>
    <n v="3925333"/>
    <x v="31"/>
    <m/>
    <e v="#N/A"/>
    <m/>
    <m/>
    <m/>
    <n v="170667"/>
    <x v="3"/>
    <n v="6"/>
    <m/>
    <m/>
    <s v="HELDER PARDO"/>
    <s v="HELDER.PARDO@GOBIERNOBOGOTA.GOV.CO"/>
  </r>
  <r>
    <s v="SANTA FE"/>
    <n v="3"/>
    <s v="O230616"/>
    <s v="O230616"/>
    <s v="Obligaciones por pagar Inversión vigencia anterior"/>
    <s v="OXP inversion directa vigencia anterior"/>
    <n v="40919591"/>
    <x v="42"/>
    <x v="10"/>
    <n v="11"/>
    <n v="24"/>
    <x v="1"/>
    <n v="233"/>
    <n v="213"/>
    <s v="INICIADO"/>
    <s v="NO"/>
    <d v="2022-01-17T00:00:00"/>
    <d v="2022-12-16T00:00:00"/>
    <n v="56320000"/>
    <n v="3925333"/>
    <x v="0"/>
    <m/>
    <e v="#N/A"/>
    <m/>
    <m/>
    <m/>
    <n v="3925333"/>
    <x v="3"/>
    <n v="6"/>
    <m/>
    <m/>
    <s v="HELDER PARDO"/>
    <s v="HELDER.PARDO@GOBIERNOBOGOTA.GOV.CO"/>
  </r>
  <r>
    <s v="SANTA FE"/>
    <n v="3"/>
    <s v="O230616"/>
    <s v="O230616"/>
    <s v="Obligaciones por pagar Inversión vigencia anterior"/>
    <s v="OXP inversion directa vigencia anterior"/>
    <n v="1026250398"/>
    <x v="40"/>
    <x v="10"/>
    <n v="11"/>
    <n v="43"/>
    <x v="1"/>
    <n v="234"/>
    <n v="214"/>
    <s v="INICIADO"/>
    <s v="NO"/>
    <d v="2022-01-19T00:00:00"/>
    <d v="2022-12-31T00:00:00"/>
    <n v="67100000"/>
    <n v="4473333"/>
    <x v="32"/>
    <m/>
    <e v="#N/A"/>
    <m/>
    <m/>
    <m/>
    <n v="2643333"/>
    <x v="3"/>
    <n v="6"/>
    <m/>
    <m/>
    <s v="HELDER PARDO"/>
    <s v="HELDER.PARDO@GOBIERNOBOGOTA.GOV.CO"/>
  </r>
  <r>
    <s v="SANTA FE"/>
    <n v="3"/>
    <s v="O230616"/>
    <s v="O230616"/>
    <s v="Obligaciones por pagar Inversión vigencia anterior"/>
    <s v="OXP inversion directa vigencia anterior"/>
    <n v="1020426511"/>
    <x v="35"/>
    <x v="10"/>
    <n v="11"/>
    <n v="25"/>
    <x v="1"/>
    <n v="235"/>
    <n v="215"/>
    <s v="INICIADO"/>
    <s v="NO"/>
    <d v="2022-01-17T00:00:00"/>
    <d v="2022-12-16T00:00:00"/>
    <n v="56320000"/>
    <n v="4096000"/>
    <x v="33"/>
    <m/>
    <e v="#N/A"/>
    <m/>
    <m/>
    <m/>
    <n v="170667"/>
    <x v="3"/>
    <n v="6"/>
    <m/>
    <m/>
    <s v="HELDER PARDO"/>
    <s v="HELDER.PARDO@GOBIERNOBOGOTA.GOV.CO"/>
  </r>
  <r>
    <s v="SANTA FE"/>
    <n v="3"/>
    <s v="O230616"/>
    <s v="O230616"/>
    <s v="Obligaciones por pagar Inversión vigencia anterior"/>
    <s v="OXP inversion directa vigencia anterior"/>
    <n v="1026269708"/>
    <x v="38"/>
    <x v="10"/>
    <n v="11"/>
    <n v="21"/>
    <x v="1"/>
    <n v="236"/>
    <n v="216"/>
    <s v="INICIADO"/>
    <s v="NO"/>
    <d v="2022-01-18T00:00:00"/>
    <d v="2023-01-21T00:00:00"/>
    <n v="56320000"/>
    <n v="3584000"/>
    <x v="0"/>
    <m/>
    <e v="#N/A"/>
    <m/>
    <m/>
    <m/>
    <n v="3584000"/>
    <x v="3"/>
    <n v="6"/>
    <m/>
    <m/>
    <s v="HELDER PARDO"/>
    <s v="HELDER.PARDO@GOBIERNOBOGOTA.GOV.CO"/>
  </r>
  <r>
    <s v="SANTA FE"/>
    <n v="3"/>
    <s v="O230616"/>
    <s v="O230616"/>
    <s v="Obligaciones por pagar Inversión vigencia anterior"/>
    <s v="OXP inversion directa vigencia anterior"/>
    <n v="1136882124"/>
    <x v="41"/>
    <x v="10"/>
    <n v="11"/>
    <n v="71"/>
    <x v="1"/>
    <n v="237"/>
    <n v="217"/>
    <s v="INICIADO"/>
    <s v="SI"/>
    <d v="2022-01-21T00:00:00"/>
    <d v="2023-01-09T00:00:00"/>
    <n v="56320000"/>
    <n v="3242666"/>
    <x v="34"/>
    <m/>
    <e v="#N/A"/>
    <m/>
    <m/>
    <m/>
    <n v="170667"/>
    <x v="3"/>
    <n v="6"/>
    <m/>
    <m/>
    <s v="HELDER PARDO"/>
    <s v="HELDER.PARDO@GOBIERNOBOGOTA.GOV.CO"/>
  </r>
  <r>
    <s v="SANTA FE"/>
    <n v="3"/>
    <s v="O230616"/>
    <s v="O230616"/>
    <s v="Obligaciones por pagar Inversión vigencia anterior"/>
    <s v="OXP inversion directa vigencia anterior"/>
    <n v="1233500040"/>
    <x v="39"/>
    <x v="10"/>
    <n v="11"/>
    <n v="26"/>
    <x v="1"/>
    <n v="238"/>
    <n v="218"/>
    <s v="INICIADO"/>
    <s v="NO"/>
    <d v="2022-01-19T00:00:00"/>
    <d v="2023-01-07T00:00:00"/>
    <n v="40260000"/>
    <n v="2318000"/>
    <x v="32"/>
    <m/>
    <e v="#N/A"/>
    <m/>
    <m/>
    <m/>
    <n v="488000"/>
    <x v="3"/>
    <n v="6"/>
    <m/>
    <m/>
    <s v="HELDER PARDO"/>
    <s v="HELDER.PARDO@GOBIERNOBOGOTA.GOV.CO"/>
  </r>
  <r>
    <s v="SANTA FE"/>
    <n v="3"/>
    <s v="O230616"/>
    <s v="O230616"/>
    <s v="Obligaciones por pagar Inversión vigencia anterior"/>
    <s v="OXP inversion directa vigencia anterior"/>
    <n v="1022380666"/>
    <x v="36"/>
    <x v="10"/>
    <n v="11"/>
    <n v="22"/>
    <x v="1"/>
    <n v="239"/>
    <n v="219"/>
    <s v="INICIADO"/>
    <s v="NO"/>
    <d v="2022-01-17T00:00:00"/>
    <d v="2022-12-16T00:00:00"/>
    <n v="56320000"/>
    <n v="3925333"/>
    <x v="35"/>
    <m/>
    <e v="#N/A"/>
    <m/>
    <m/>
    <m/>
    <n v="341334"/>
    <x v="3"/>
    <n v="6"/>
    <m/>
    <m/>
    <s v="HELDER PARDO"/>
    <s v="HELDER.PARDO@GOBIERNOBOGOTA.GOV.CO"/>
  </r>
  <r>
    <s v="SANTA FE"/>
    <n v="3"/>
    <s v="O230616"/>
    <s v="O230616"/>
    <s v="Obligaciones por pagar Inversión vigencia anterior"/>
    <s v="OXP inversion directa vigencia anterior"/>
    <n v="52786358"/>
    <x v="43"/>
    <x v="10"/>
    <n v="11"/>
    <n v="69"/>
    <x v="1"/>
    <n v="388"/>
    <n v="368"/>
    <s v="INICIADO"/>
    <s v="SI"/>
    <d v="2022-01-21T00:00:00"/>
    <d v="2022-12-20T00:00:00"/>
    <n v="67100000"/>
    <n v="4066667"/>
    <x v="36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899999061"/>
    <x v="44"/>
    <x v="5"/>
    <n v="6"/>
    <n v="446"/>
    <x v="1"/>
    <n v="389"/>
    <n v="369"/>
    <s v="INICIADO"/>
    <s v="NO"/>
    <d v="2022-07-18T00:00:00"/>
    <d v="2023-08-31T00:00:00"/>
    <n v="1732086"/>
    <n v="2716996"/>
    <x v="37"/>
    <m/>
    <e v="#N/A"/>
    <m/>
    <m/>
    <m/>
    <n v="0"/>
    <x v="0"/>
    <n v="2"/>
    <m/>
    <m/>
    <s v="FREDDY ALBERTO MARQUEZ ARIAS"/>
    <s v="FREDDY.MARQUEZ@GOBIERNOBOGOTA.GOV.CO"/>
  </r>
  <r>
    <s v="SANTA FE"/>
    <n v="3"/>
    <s v="O230616"/>
    <s v="O230616"/>
    <s v="Obligaciones por pagar Inversión vigencia anterior"/>
    <s v="OXP inversion directa vigencia anterior"/>
    <n v="811000798"/>
    <x v="45"/>
    <x v="2"/>
    <n v="10"/>
    <n v="173"/>
    <x v="1"/>
    <n v="390"/>
    <n v="370"/>
    <s v="INICIADO"/>
    <s v="NO"/>
    <d v="2022-09-12T00:00:00"/>
    <d v="2023-03-12T00:00:00"/>
    <n v="93404921"/>
    <n v="93404921"/>
    <x v="38"/>
    <s v="Liberación"/>
    <n v="1"/>
    <n v="3"/>
    <n v="1"/>
    <d v="2023-11-01T00:00:00"/>
    <n v="0"/>
    <x v="1"/>
    <n v="3"/>
    <m/>
    <s v="está en el segundo pago de octubre el saldo y queda liquidado"/>
    <s v="FREDDY ALBERTO MARQUEZ ARIAS"/>
    <s v="FREDDY.MARQUEZ@GOBIERNOBOGOTA.GOV.CO"/>
  </r>
  <r>
    <s v="SANTA FE"/>
    <n v="3"/>
    <s v="O230616"/>
    <s v="O230616"/>
    <s v="Obligaciones por pagar Inversión vigencia anterior"/>
    <s v="OXP inversion directa vigencia anterior"/>
    <n v="800250713"/>
    <x v="46"/>
    <x v="7"/>
    <n v="5"/>
    <n v="202"/>
    <x v="1"/>
    <n v="391"/>
    <n v="371"/>
    <s v="INICIADO"/>
    <s v="SI"/>
    <d v="2022-08-22T00:00:00"/>
    <d v="2023-06-21T00:00:00"/>
    <n v="663594480"/>
    <n v="66293089"/>
    <x v="39"/>
    <s v="Liberación"/>
    <n v="1"/>
    <n v="11059908"/>
    <n v="1"/>
    <d v="2023-11-01T00:00:00"/>
    <n v="0"/>
    <x v="1"/>
    <n v="3"/>
    <m/>
    <s v="sin acta de liquidacion en secop se dice que ya está liquidado"/>
    <s v="DIANA PATRICIA NOGUERA SIMIJACA"/>
    <s v="diana.noguera@gobiernobogota.gov.co"/>
  </r>
  <r>
    <s v="SANTA FE"/>
    <n v="3"/>
    <s v="O230616"/>
    <s v="O230616"/>
    <s v="Obligaciones por pagar Inversión vigencia anterior"/>
    <s v="OXP inversion directa vigencia anterior"/>
    <n v="900959051"/>
    <x v="47"/>
    <x v="5"/>
    <n v="6"/>
    <n v="257"/>
    <x v="1"/>
    <n v="392"/>
    <n v="372"/>
    <s v="INICIADO"/>
    <s v="NO"/>
    <d v="2022-10-26T00:00:00"/>
    <d v="2023-10-25T00:00:00"/>
    <n v="446719000"/>
    <n v="446719000"/>
    <x v="40"/>
    <m/>
    <e v="#N/A"/>
    <m/>
    <m/>
    <m/>
    <n v="116156110"/>
    <x v="2"/>
    <n v="1"/>
    <m/>
    <m/>
    <s v="JHON AVILES"/>
    <s v="jhon.aviles@gobiernobogota.gov.co"/>
  </r>
  <r>
    <s v="SANTA FE"/>
    <n v="3"/>
    <s v="O230616"/>
    <s v="O230616"/>
    <s v="Obligaciones por pagar Inversión vigencia anterior"/>
    <s v="OXP inversion directa vigencia anterior"/>
    <n v="900657897"/>
    <x v="48"/>
    <x v="2"/>
    <n v="10"/>
    <n v="276"/>
    <x v="1"/>
    <n v="393"/>
    <n v="373"/>
    <s v="INICIADO"/>
    <s v="NO"/>
    <d v="2022-11-15T00:00:00"/>
    <d v="2023-11-30T00:00:00"/>
    <n v="1023912200"/>
    <n v="1023912200"/>
    <x v="41"/>
    <m/>
    <e v="#N/A"/>
    <m/>
    <m/>
    <m/>
    <n v="423395459"/>
    <x v="2"/>
    <n v="1"/>
    <m/>
    <m/>
    <s v="DIANA PATRICIA NOGUERA SIMIJACA"/>
    <s v="diana.noguera@gobiernobogota.gov.co"/>
  </r>
  <r>
    <s v="SANTA FE"/>
    <n v="3"/>
    <s v="O230616"/>
    <s v="O230616"/>
    <s v="Obligaciones por pagar Inversión vigencia anterior"/>
    <s v="OXP inversion directa vigencia anterior"/>
    <n v="52786358"/>
    <x v="43"/>
    <x v="10"/>
    <n v="11"/>
    <n v="69"/>
    <x v="1"/>
    <n v="394"/>
    <n v="374"/>
    <s v="INICIADO"/>
    <s v="SI"/>
    <d v="2022-01-21T00:00:00"/>
    <d v="2022-12-20T00:00:00"/>
    <n v="67100000"/>
    <n v="6100000"/>
    <x v="42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830032429"/>
    <x v="49"/>
    <x v="5"/>
    <n v="6"/>
    <n v="336"/>
    <x v="1"/>
    <n v="395"/>
    <n v="375"/>
    <s v="INICIADO"/>
    <s v="NO"/>
    <d v="2023-02-22T00:00:00"/>
    <d v="2023-06-25T00:00:00"/>
    <n v="130027056"/>
    <n v="130027056"/>
    <x v="0"/>
    <m/>
    <e v="#N/A"/>
    <m/>
    <m/>
    <m/>
    <n v="130027056"/>
    <x v="0"/>
    <n v="2"/>
    <m/>
    <s v=" contrato de indigenas"/>
    <s v="FREDDY ALBERTO MARQUEZ ARIAS"/>
    <s v="FREDDY.MARQUEZ@GOBIERNOBOGOTA.GOV.CO"/>
  </r>
  <r>
    <s v="SANTA FE"/>
    <n v="3"/>
    <s v="O230616"/>
    <s v="O230616"/>
    <s v="Obligaciones por pagar Inversión vigencia anterior"/>
    <s v="OXP inversion directa vigencia anterior"/>
    <n v="830133329"/>
    <x v="50"/>
    <x v="2"/>
    <n v="10"/>
    <n v="338"/>
    <x v="1"/>
    <n v="396"/>
    <n v="376"/>
    <s v="INICIADO"/>
    <s v="NO"/>
    <d v="2023-02-06T00:00:00"/>
    <d v="2023-09-20T00:00:00"/>
    <n v="699089015"/>
    <n v="187552857"/>
    <x v="43"/>
    <m/>
    <e v="#N/A"/>
    <m/>
    <m/>
    <m/>
    <n v="38161830"/>
    <x v="0"/>
    <n v="2"/>
    <m/>
    <m/>
    <s v="CRISTIAN SUA "/>
    <s v="cristian.sua@gobiernobogota.gov.co"/>
  </r>
  <r>
    <s v="SANTA FE"/>
    <n v="3"/>
    <s v="O230616"/>
    <s v="O230616"/>
    <s v="Obligaciones por pagar Inversión vigencia anterior"/>
    <s v="OXP inversion directa vigencia anterior"/>
    <n v="830133329"/>
    <x v="50"/>
    <x v="2"/>
    <n v="10"/>
    <n v="343"/>
    <x v="1"/>
    <n v="397"/>
    <n v="377"/>
    <s v="INICIADO"/>
    <s v="NO"/>
    <d v="2023-02-03T00:00:00"/>
    <d v="2023-07-17T00:00:00"/>
    <n v="129124001"/>
    <n v="129124001"/>
    <x v="44"/>
    <m/>
    <e v="#N/A"/>
    <m/>
    <m/>
    <m/>
    <n v="21923200"/>
    <x v="0"/>
    <n v="2"/>
    <m/>
    <m/>
    <s v="CRISTIAN SUA "/>
    <s v="cristian.sua@gobiernobogota.gov.co"/>
  </r>
  <r>
    <s v="SANTA FE"/>
    <n v="3"/>
    <s v="O230616"/>
    <s v="O230616"/>
    <s v="Obligaciones por pagar Inversión vigencia anterior"/>
    <s v="OXP inversion directa vigencia anterior"/>
    <n v="901100455"/>
    <x v="51"/>
    <x v="5"/>
    <n v="6"/>
    <n v="315"/>
    <x v="1"/>
    <n v="398"/>
    <n v="378"/>
    <s v="INICIADO"/>
    <s v="NO"/>
    <d v="2022-12-15T00:00:00"/>
    <d v="2024-04-14T00:00:00"/>
    <n v="1952527040"/>
    <n v="225364300"/>
    <x v="45"/>
    <m/>
    <e v="#N/A"/>
    <m/>
    <m/>
    <m/>
    <n v="58392574"/>
    <x v="2"/>
    <n v="1"/>
    <m/>
    <s v="EN EJECUCIÓN"/>
    <s v="CRISTIAN SUA -LUISA CAMELO"/>
    <s v="cristian.sua@gobiernobogota.gov.co"/>
  </r>
  <r>
    <s v="SANTA FE"/>
    <n v="3"/>
    <s v="O230616"/>
    <s v="O230616"/>
    <s v="Obligaciones por pagar Inversión vigencia anterior"/>
    <s v="OXP inversion directa vigencia anterior"/>
    <n v="830133329"/>
    <x v="50"/>
    <x v="2"/>
    <n v="10"/>
    <n v="323"/>
    <x v="1"/>
    <n v="399"/>
    <n v="379"/>
    <s v="INICIADO"/>
    <s v="NO"/>
    <d v="2023-02-07T00:00:00"/>
    <d v="2023-06-05T00:00:00"/>
    <n v="498636857"/>
    <n v="123828194"/>
    <x v="46"/>
    <m/>
    <e v="#N/A"/>
    <m/>
    <m/>
    <m/>
    <n v="12426796"/>
    <x v="0"/>
    <n v="2"/>
    <m/>
    <m/>
    <s v="CRISTIAN SUA "/>
    <s v="cristian.sua@gobiernobogota.gov.co"/>
  </r>
  <r>
    <s v="SANTA FE"/>
    <n v="3"/>
    <s v="O230616"/>
    <s v="O230616"/>
    <s v="Obligaciones por pagar Inversión vigencia anterior"/>
    <s v="OXP inversion directa vigencia anterior"/>
    <n v="52540454"/>
    <x v="52"/>
    <x v="10"/>
    <n v="11"/>
    <n v="244"/>
    <x v="1"/>
    <n v="285"/>
    <n v="265"/>
    <s v="INICIADO"/>
    <s v="SI"/>
    <d v="2022-09-20T00:00:00"/>
    <d v="2023-01-19T00:00:00"/>
    <n v="19200000"/>
    <n v="7840000"/>
    <x v="47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79908023"/>
    <x v="53"/>
    <x v="10"/>
    <n v="11"/>
    <n v="245"/>
    <x v="1"/>
    <n v="286"/>
    <n v="266"/>
    <s v="INICIADO"/>
    <s v="SI"/>
    <d v="2022-09-20T00:00:00"/>
    <d v="2023-01-19T00:00:00"/>
    <n v="19200000"/>
    <n v="7840000"/>
    <x v="47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52525222"/>
    <x v="54"/>
    <x v="10"/>
    <n v="11"/>
    <n v="243"/>
    <x v="1"/>
    <n v="287"/>
    <n v="267"/>
    <s v="INICIADO"/>
    <s v="SI"/>
    <d v="2022-09-20T00:00:00"/>
    <d v="2023-01-31T00:00:00"/>
    <n v="19200000"/>
    <n v="10240000"/>
    <x v="48"/>
    <m/>
    <e v="#N/A"/>
    <m/>
    <m/>
    <m/>
    <n v="640000"/>
    <x v="3"/>
    <n v="6"/>
    <m/>
    <m/>
    <s v="HELDER PARDO"/>
    <s v="HELDER.PARDO@GOBIERNOBOGOTA.GOV.CO"/>
  </r>
  <r>
    <s v="SANTA FE"/>
    <n v="3"/>
    <s v="O230616"/>
    <s v="O230616"/>
    <s v="Obligaciones por pagar Inversión vigencia anterior"/>
    <s v="OXP inversion directa vigencia anterior"/>
    <n v="74322674"/>
    <x v="55"/>
    <x v="10"/>
    <n v="11"/>
    <n v="246"/>
    <x v="1"/>
    <n v="288"/>
    <n v="268"/>
    <s v="INICIADO"/>
    <s v="SI"/>
    <d v="2022-09-20T00:00:00"/>
    <d v="2023-01-19T00:00:00"/>
    <n v="20688000"/>
    <n v="8447600"/>
    <x v="49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900954187"/>
    <x v="56"/>
    <x v="6"/>
    <n v="2"/>
    <n v="307"/>
    <x v="1"/>
    <n v="289"/>
    <n v="269"/>
    <s v="INICIADO"/>
    <s v="SI"/>
    <d v="2022-11-25T00:00:00"/>
    <d v="2023-01-24T00:00:00"/>
    <n v="97317000"/>
    <n v="97317000"/>
    <x v="50"/>
    <m/>
    <e v="#N/A"/>
    <m/>
    <m/>
    <m/>
    <n v="0"/>
    <x v="3"/>
    <n v="6"/>
    <m/>
    <m/>
    <s v="LUISA FERNANDA CAMELO RAMIREZ"/>
    <s v="luisa.camelo@gobiernobogota.gov.co"/>
  </r>
  <r>
    <s v="SANTA FE"/>
    <n v="3"/>
    <s v="O230616"/>
    <s v="O230616"/>
    <s v="Obligaciones por pagar Inversión vigencia anterior"/>
    <s v="OXP inversion directa vigencia anterior"/>
    <n v="830133329"/>
    <x v="50"/>
    <x v="2"/>
    <n v="10"/>
    <n v="338"/>
    <x v="1"/>
    <n v="216"/>
    <n v="196"/>
    <s v="INICIADO"/>
    <s v="NO"/>
    <d v="2023-02-06T00:00:00"/>
    <d v="2023-09-20T00:00:00"/>
    <n v="699089015"/>
    <n v="282083147"/>
    <x v="51"/>
    <m/>
    <e v="#N/A"/>
    <m/>
    <m/>
    <m/>
    <n v="9333033"/>
    <x v="0"/>
    <n v="2"/>
    <m/>
    <m/>
    <s v="CRISTIAN SUA "/>
    <s v="cristian.sua@gobiernobogota.gov.co"/>
  </r>
  <r>
    <s v="SANTA FE"/>
    <n v="3"/>
    <s v="O230616"/>
    <s v="O230616"/>
    <s v="Obligaciones por pagar Inversión vigencia anterior"/>
    <s v="OXP inversion directa vigencia anterior"/>
    <n v="901100455"/>
    <x v="51"/>
    <x v="5"/>
    <n v="6"/>
    <n v="315"/>
    <x v="1"/>
    <n v="284"/>
    <n v="264"/>
    <s v="INICIADO"/>
    <s v="NO"/>
    <d v="2022-12-15T00:00:00"/>
    <d v="2024-04-14T00:00:00"/>
    <n v="1952527040"/>
    <n v="369271616"/>
    <x v="52"/>
    <m/>
    <e v="#N/A"/>
    <m/>
    <m/>
    <m/>
    <n v="369271616"/>
    <x v="2"/>
    <n v="1"/>
    <m/>
    <s v="EN EJECUCIÓN"/>
    <s v="CRISTIAN SUA -LUISA CAMELO"/>
    <s v="cristian.sua@gobiernobogota.gov.co"/>
  </r>
  <r>
    <s v="SANTA FE"/>
    <n v="3"/>
    <s v="O230616"/>
    <s v="O230616"/>
    <s v="Obligaciones por pagar Inversión vigencia anterior"/>
    <s v="OXP inversion directa vigencia anterior"/>
    <n v="800089897"/>
    <x v="57"/>
    <x v="6"/>
    <n v="2"/>
    <n v="328"/>
    <x v="1"/>
    <n v="240"/>
    <n v="220"/>
    <s v="INICIADO"/>
    <s v="NO"/>
    <d v="2023-02-06T00:00:00"/>
    <d v="2023-05-13T00:00:00"/>
    <n v="265554092"/>
    <n v="265554092"/>
    <x v="53"/>
    <m/>
    <e v="#N/A"/>
    <m/>
    <m/>
    <m/>
    <n v="0"/>
    <x v="3"/>
    <n v="6"/>
    <m/>
    <m/>
    <s v="LUISA FERNANDA CAMELO RAMIREZ"/>
    <s v="luisa.camelo@gobiernobogota.gov.co"/>
  </r>
  <r>
    <s v="SANTA FE"/>
    <n v="3"/>
    <s v="O230616"/>
    <s v="O230616"/>
    <s v="Obligaciones por pagar Inversión vigencia anterior"/>
    <s v="OXP inversion directa vigencia anterior"/>
    <n v="79696673"/>
    <x v="58"/>
    <x v="11"/>
    <n v="18"/>
    <n v="329"/>
    <x v="1"/>
    <n v="299"/>
    <n v="279"/>
    <s v="INICIADO"/>
    <s v="NO"/>
    <d v="2023-02-07T00:00:00"/>
    <d v="2023-08-06T00:00:00"/>
    <n v="88671160"/>
    <n v="88671160"/>
    <x v="54"/>
    <m/>
    <e v="#N/A"/>
    <m/>
    <m/>
    <m/>
    <n v="7803062"/>
    <x v="0"/>
    <n v="2"/>
    <m/>
    <m/>
    <s v="GEIDY DAYANA TRIANA TRIANA"/>
    <m/>
  </r>
  <r>
    <s v="SANTA FE"/>
    <n v="3"/>
    <s v="O230616"/>
    <s v="O230616"/>
    <s v="Obligaciones por pagar Inversión vigencia anterior"/>
    <s v="OXP inversion directa vigencia anterior"/>
    <n v="901668564"/>
    <x v="59"/>
    <x v="12"/>
    <n v="8"/>
    <n v="322"/>
    <x v="1"/>
    <n v="298"/>
    <n v="616"/>
    <s v="INICIADO"/>
    <s v="NO"/>
    <d v="2023-02-07T00:00:00"/>
    <d v="2023-08-06T00:00:00"/>
    <n v="498636857"/>
    <n v="498636857"/>
    <x v="55"/>
    <m/>
    <e v="#N/A"/>
    <m/>
    <m/>
    <m/>
    <n v="48366399"/>
    <x v="0"/>
    <n v="2"/>
    <m/>
    <m/>
    <s v="GEIDY DAYANA TRIANA TRIANA"/>
    <m/>
  </r>
  <r>
    <s v="SANTA FE"/>
    <n v="3"/>
    <s v="O230616"/>
    <s v="O230616"/>
    <s v="Obligaciones por pagar Inversión vigencia anterior"/>
    <s v="OXP inversion directa vigencia anterior"/>
    <n v="1032395925"/>
    <x v="60"/>
    <x v="10"/>
    <n v="11"/>
    <n v="115"/>
    <x v="1"/>
    <n v="241"/>
    <n v="221"/>
    <s v="INICIADO"/>
    <s v="NO"/>
    <d v="2022-02-01T00:00:00"/>
    <d v="2022-07-31T00:00:00"/>
    <n v="17760000"/>
    <n v="296000"/>
    <x v="0"/>
    <m/>
    <e v="#N/A"/>
    <m/>
    <m/>
    <m/>
    <n v="296000"/>
    <x v="3"/>
    <n v="6"/>
    <m/>
    <m/>
    <s v="HELDER PARDO"/>
    <s v="HELDER.PARDO@GOBIERNOBOGOTA.GOV.CO"/>
  </r>
  <r>
    <s v="SANTA FE"/>
    <n v="3"/>
    <s v="O230616"/>
    <s v="O230616"/>
    <s v="Obligaciones por pagar Inversión vigencia anterior"/>
    <s v="OXP inversion directa vigencia anterior"/>
    <n v="1032412403"/>
    <x v="61"/>
    <x v="10"/>
    <n v="11"/>
    <n v="107"/>
    <x v="1"/>
    <n v="242"/>
    <n v="222"/>
    <s v="INICIADO"/>
    <s v="NO"/>
    <d v="2022-02-01T00:00:00"/>
    <d v="2022-07-31T00:00:00"/>
    <n v="9600000"/>
    <n v="320000"/>
    <x v="0"/>
    <m/>
    <e v="#N/A"/>
    <m/>
    <m/>
    <m/>
    <n v="320000"/>
    <x v="3"/>
    <n v="6"/>
    <m/>
    <m/>
    <s v="HELDER PARDO"/>
    <s v="HELDER.PARDO@GOBIERNOBOGOTA.GOV.CO"/>
  </r>
  <r>
    <s v="SANTA FE"/>
    <n v="3"/>
    <s v="O230616"/>
    <s v="O230616"/>
    <s v="Obligaciones por pagar Inversión vigencia anterior"/>
    <s v="OXP inversion directa vigencia anterior"/>
    <n v="11200823"/>
    <x v="62"/>
    <x v="10"/>
    <n v="11"/>
    <n v="102"/>
    <x v="1"/>
    <n v="243"/>
    <n v="223"/>
    <s v="INICIADO"/>
    <s v="NO"/>
    <d v="2022-02-01T00:00:00"/>
    <d v="2022-07-31T00:00:00"/>
    <n v="17760000"/>
    <n v="592001"/>
    <x v="0"/>
    <m/>
    <e v="#N/A"/>
    <m/>
    <m/>
    <m/>
    <n v="592001"/>
    <x v="3"/>
    <n v="6"/>
    <m/>
    <m/>
    <s v="HELDER PARDO"/>
    <s v="HELDER.PARDO@GOBIERNOBOGOTA.GOV.CO"/>
  </r>
  <r>
    <s v="SANTA FE"/>
    <n v="3"/>
    <s v="O230616"/>
    <s v="O230616"/>
    <s v="Obligaciones por pagar Inversión vigencia anterior"/>
    <s v="OXP inversion directa vigencia anterior"/>
    <n v="1077148895"/>
    <x v="63"/>
    <x v="10"/>
    <n v="11"/>
    <n v="99"/>
    <x v="1"/>
    <n v="244"/>
    <n v="224"/>
    <s v="INICIADO"/>
    <s v="NO"/>
    <d v="2022-02-01T00:00:00"/>
    <d v="2022-07-31T00:00:00"/>
    <n v="17760000"/>
    <n v="3354667"/>
    <x v="0"/>
    <m/>
    <e v="#N/A"/>
    <m/>
    <m/>
    <m/>
    <n v="3354667"/>
    <x v="3"/>
    <n v="6"/>
    <m/>
    <m/>
    <s v="HELDER PARDO"/>
    <s v="HELDER.PARDO@GOBIERNOBOGOTA.GOV.CO"/>
  </r>
  <r>
    <s v="SANTA FE"/>
    <n v="3"/>
    <s v="O230616"/>
    <s v="O230616"/>
    <s v="Obligaciones por pagar Inversión vigencia anterior"/>
    <s v="OXP inversion directa vigencia anterior"/>
    <n v="94070749"/>
    <x v="64"/>
    <x v="10"/>
    <n v="11"/>
    <n v="188"/>
    <x v="1"/>
    <n v="245"/>
    <n v="225"/>
    <s v="INICIADO"/>
    <s v="NO"/>
    <d v="2022-08-17T00:00:00"/>
    <d v="2022-12-31T00:00:00"/>
    <n v="14800000"/>
    <n v="4538667"/>
    <x v="56"/>
    <m/>
    <e v="#N/A"/>
    <m/>
    <m/>
    <m/>
    <n v="1578667"/>
    <x v="3"/>
    <n v="6"/>
    <m/>
    <m/>
    <s v="HELDER PARDO"/>
    <s v="HELDER.PARDO@GOBIERNOBOGOTA.GOV.CO"/>
  </r>
  <r>
    <s v="SANTA FE"/>
    <n v="3"/>
    <s v="O230616"/>
    <s v="O230616"/>
    <s v="Obligaciones por pagar Inversión vigencia anterior"/>
    <s v="OXP inversion directa vigencia anterior"/>
    <n v="1030675885"/>
    <x v="65"/>
    <x v="10"/>
    <n v="11"/>
    <n v="189"/>
    <x v="1"/>
    <n v="246"/>
    <n v="226"/>
    <s v="INICIADO"/>
    <s v="NO"/>
    <d v="2022-08-17T00:00:00"/>
    <d v="2022-12-31T00:00:00"/>
    <n v="14800000"/>
    <n v="4538667"/>
    <x v="56"/>
    <m/>
    <e v="#N/A"/>
    <m/>
    <m/>
    <m/>
    <n v="1578667"/>
    <x v="3"/>
    <n v="6"/>
    <m/>
    <m/>
    <s v="HELDER PARDO"/>
    <s v="HELDER.PARDO@GOBIERNOBOGOTA.GOV.CO"/>
  </r>
  <r>
    <s v="SANTA FE"/>
    <n v="3"/>
    <s v="O230616"/>
    <s v="O230616"/>
    <s v="Obligaciones por pagar Inversión vigencia anterior"/>
    <s v="OXP inversion directa vigencia anterior"/>
    <n v="1149444759"/>
    <x v="66"/>
    <x v="10"/>
    <n v="11"/>
    <n v="190"/>
    <x v="1"/>
    <n v="247"/>
    <n v="227"/>
    <s v="INICIADO"/>
    <s v="NO"/>
    <d v="2022-08-17T00:00:00"/>
    <d v="2022-12-31T00:00:00"/>
    <n v="14800000"/>
    <n v="4538667"/>
    <x v="56"/>
    <m/>
    <e v="#N/A"/>
    <m/>
    <m/>
    <m/>
    <n v="1578667"/>
    <x v="3"/>
    <n v="6"/>
    <m/>
    <m/>
    <s v="HELDER PARDO"/>
    <s v="HELDER.PARDO@GOBIERNOBOGOTA.GOV.CO"/>
  </r>
  <r>
    <s v="SANTA FE"/>
    <n v="3"/>
    <s v="O230616"/>
    <s v="O230616"/>
    <s v="Obligaciones por pagar Inversión vigencia anterior"/>
    <s v="OXP inversion directa vigencia anterior"/>
    <n v="1022326119"/>
    <x v="67"/>
    <x v="10"/>
    <n v="11"/>
    <n v="184"/>
    <x v="1"/>
    <n v="248"/>
    <n v="228"/>
    <s v="INICIADO"/>
    <s v="NO"/>
    <d v="2022-08-17T00:00:00"/>
    <d v="2022-12-31T00:00:00"/>
    <n v="8000000"/>
    <n v="2453333"/>
    <x v="57"/>
    <m/>
    <e v="#N/A"/>
    <m/>
    <m/>
    <m/>
    <n v="853333"/>
    <x v="3"/>
    <n v="6"/>
    <m/>
    <m/>
    <s v="HELDER PARDO"/>
    <s v="HELDER.PARDO@GOBIERNOBOGOTA.GOV.CO"/>
  </r>
  <r>
    <s v="SANTA FE"/>
    <n v="3"/>
    <s v="O230616"/>
    <s v="O230616"/>
    <s v="Obligaciones por pagar Inversión vigencia anterior"/>
    <s v="OXP inversion directa vigencia anterior"/>
    <n v="1010242178"/>
    <x v="68"/>
    <x v="10"/>
    <n v="11"/>
    <n v="185"/>
    <x v="1"/>
    <n v="249"/>
    <n v="229"/>
    <s v="INICIADO"/>
    <s v="NO"/>
    <d v="2022-08-17T00:00:00"/>
    <d v="2022-12-31T00:00:00"/>
    <n v="8000000"/>
    <n v="2453333"/>
    <x v="58"/>
    <m/>
    <e v="#N/A"/>
    <m/>
    <m/>
    <m/>
    <n v="0"/>
    <x v="3"/>
    <n v="6"/>
    <m/>
    <m/>
    <s v="HELDER PARDO"/>
    <s v="HELDER.PARDO@GOBIERNOBOGOTA.GOV.CO"/>
  </r>
  <r>
    <s v="SANTA FE"/>
    <n v="3"/>
    <s v="O230616"/>
    <s v="O230616"/>
    <s v="Obligaciones por pagar Inversión vigencia anterior"/>
    <s v="OXP inversion directa vigencia anterior"/>
    <n v="1010236964"/>
    <x v="69"/>
    <x v="10"/>
    <n v="11"/>
    <n v="186"/>
    <x v="1"/>
    <n v="250"/>
    <n v="230"/>
    <s v="INICIADO"/>
    <s v="NO"/>
    <d v="2022-08-17T00:00:00"/>
    <d v="2022-12-31T00:00:00"/>
    <n v="8000000"/>
    <n v="2453333"/>
    <x v="58"/>
    <m/>
    <e v="#N/A"/>
    <m/>
    <m/>
    <m/>
    <n v="0"/>
    <x v="3"/>
    <n v="6"/>
    <m/>
    <m/>
    <s v="HELDER PARDO"/>
    <s v="HELDER.PARDO@GOBIERNOBOGOTA.GOV.CO"/>
  </r>
  <r>
    <s v="SANTA FE"/>
    <n v="3"/>
    <s v="O230616"/>
    <s v="O230616"/>
    <s v="Obligaciones por pagar Inversión vigencia anterior"/>
    <s v="OXP inversion directa vigencia anterior"/>
    <n v="1010238165"/>
    <x v="70"/>
    <x v="10"/>
    <n v="11"/>
    <n v="187"/>
    <x v="1"/>
    <n v="251"/>
    <n v="231"/>
    <s v="INICIADO"/>
    <s v="NO"/>
    <d v="2022-08-17T00:00:00"/>
    <d v="2022-12-31T00:00:00"/>
    <n v="8000000"/>
    <n v="2453333"/>
    <x v="58"/>
    <m/>
    <e v="#N/A"/>
    <m/>
    <m/>
    <m/>
    <n v="0"/>
    <x v="3"/>
    <n v="6"/>
    <m/>
    <m/>
    <s v="DANIEL BERNAL "/>
    <s v="daniel.bernal@gobiernobogota.gov.co"/>
  </r>
  <r>
    <s v="SANTA FE"/>
    <n v="3"/>
    <s v="O230616"/>
    <s v="O230616"/>
    <s v="Obligaciones por pagar Inversión vigencia anterior"/>
    <s v="OXP inversion directa vigencia anterior"/>
    <n v="1026281709"/>
    <x v="71"/>
    <x v="10"/>
    <n v="11"/>
    <n v="183"/>
    <x v="1"/>
    <n v="252"/>
    <n v="232"/>
    <s v="INICIADO"/>
    <s v="NO"/>
    <d v="2022-08-09T00:00:00"/>
    <d v="2022-12-31T00:00:00"/>
    <n v="8000000"/>
    <n v="2026667"/>
    <x v="59"/>
    <m/>
    <e v="#N/A"/>
    <m/>
    <m/>
    <m/>
    <n v="0"/>
    <x v="3"/>
    <n v="6"/>
    <m/>
    <m/>
    <s v="DANIEL BERNAL "/>
    <s v="daniel.bernal@gobiernobogota.gov.co"/>
  </r>
  <r>
    <s v="SANTA FE"/>
    <n v="3"/>
    <s v="O230616"/>
    <s v="O230616"/>
    <s v="Obligaciones por pagar Inversión vigencia anterior"/>
    <s v="OXP inversion directa vigencia anterior"/>
    <n v="1026300965"/>
    <x v="72"/>
    <x v="10"/>
    <n v="11"/>
    <n v="182"/>
    <x v="1"/>
    <n v="253"/>
    <n v="233"/>
    <s v="INICIADO"/>
    <s v="NO"/>
    <d v="2022-08-17T00:00:00"/>
    <d v="2022-12-31T00:00:00"/>
    <n v="8000000"/>
    <n v="2453333"/>
    <x v="60"/>
    <s v="Liberación"/>
    <n v="1"/>
    <n v="333"/>
    <n v="1"/>
    <d v="2023-10-09T00:00:00"/>
    <n v="0"/>
    <x v="3"/>
    <n v="6"/>
    <m/>
    <m/>
    <s v="DANIEL BERNAL "/>
    <s v="daniel.bernal@gobiernobogota.gov.co"/>
  </r>
  <r>
    <s v="SANTA FE"/>
    <n v="3"/>
    <s v="O230616"/>
    <s v="O230616"/>
    <s v="Obligaciones por pagar Inversión vigencia anterior"/>
    <s v="OXP inversion directa vigencia anterior"/>
    <n v="1010201281"/>
    <x v="73"/>
    <x v="10"/>
    <n v="11"/>
    <n v="181"/>
    <x v="1"/>
    <n v="254"/>
    <n v="234"/>
    <s v="INICIADO"/>
    <s v="NO"/>
    <d v="2022-08-17T00:00:00"/>
    <d v="2022-12-31T00:00:00"/>
    <n v="8000000"/>
    <n v="2453333"/>
    <x v="57"/>
    <s v="Liberación"/>
    <n v="1"/>
    <n v="853333"/>
    <n v="1"/>
    <d v="2023-10-09T00:00:00"/>
    <n v="0"/>
    <x v="3"/>
    <n v="6"/>
    <m/>
    <m/>
    <s v="DANIEL BERNAL "/>
    <s v="daniel.bernal@gobiernobogota.gov.co"/>
  </r>
  <r>
    <s v="SANTA FE"/>
    <n v="3"/>
    <s v="O230616"/>
    <s v="O230616"/>
    <s v="Obligaciones por pagar Inversión vigencia anterior"/>
    <s v="OXP inversion directa vigencia anterior"/>
    <n v="1019152900"/>
    <x v="74"/>
    <x v="10"/>
    <n v="11"/>
    <n v="199"/>
    <x v="1"/>
    <n v="255"/>
    <n v="235"/>
    <s v="INICIADO"/>
    <s v="NO"/>
    <d v="2022-08-18T00:00:00"/>
    <d v="2022-12-31T00:00:00"/>
    <n v="14800000"/>
    <n v="4538667"/>
    <x v="61"/>
    <m/>
    <e v="#N/A"/>
    <m/>
    <m/>
    <m/>
    <n v="0"/>
    <x v="3"/>
    <n v="6"/>
    <m/>
    <m/>
    <s v="DANIEL BERNAL "/>
    <s v="daniel.bernal@gobiernobogota.gov.co"/>
  </r>
  <r>
    <s v="SANTA FE"/>
    <n v="3"/>
    <s v="O230616"/>
    <s v="O230616"/>
    <s v="Obligaciones por pagar Inversión vigencia anterior"/>
    <s v="OXP inversion directa vigencia anterior"/>
    <n v="1019064630"/>
    <x v="75"/>
    <x v="10"/>
    <n v="11"/>
    <n v="194"/>
    <x v="1"/>
    <n v="256"/>
    <n v="236"/>
    <s v="INICIADO"/>
    <s v="NO"/>
    <d v="2022-08-18T00:00:00"/>
    <d v="2022-12-31T00:00:00"/>
    <n v="14800000"/>
    <n v="4637333"/>
    <x v="56"/>
    <s v="Liberación"/>
    <n v="1"/>
    <n v="1677333"/>
    <n v="1"/>
    <d v="2023-10-09T00:00:00"/>
    <n v="0"/>
    <x v="3"/>
    <n v="6"/>
    <m/>
    <m/>
    <s v="DANIEL BERNAL "/>
    <s v="daniel.bernal@gobiernobogota.gov.co"/>
  </r>
  <r>
    <s v="SANTA FE"/>
    <n v="3"/>
    <s v="O230616"/>
    <s v="O230616"/>
    <s v="Obligaciones por pagar Inversión vigencia anterior"/>
    <s v="OXP inversion directa vigencia anterior"/>
    <n v="1030574330"/>
    <x v="76"/>
    <x v="10"/>
    <n v="11"/>
    <n v="200"/>
    <x v="1"/>
    <n v="257"/>
    <n v="237"/>
    <s v="INICIADO"/>
    <s v="NO"/>
    <d v="2022-08-19T00:00:00"/>
    <d v="2022-12-31T00:00:00"/>
    <n v="24000000"/>
    <n v="7680000"/>
    <x v="62"/>
    <s v="Liberación"/>
    <n v="1"/>
    <n v="2880000"/>
    <n v="1"/>
    <d v="2023-10-09T00:00:00"/>
    <n v="0"/>
    <x v="3"/>
    <n v="6"/>
    <m/>
    <m/>
    <s v="DANIEL BERNAL "/>
    <s v="daniel.bernal@gobiernobogota.gov.co"/>
  </r>
  <r>
    <s v="SANTA FE"/>
    <n v="3"/>
    <s v="O230616"/>
    <s v="O230616"/>
    <s v="Obligaciones por pagar Inversión vigencia anterior"/>
    <s v="OXP inversion directa vigencia anterior"/>
    <n v="1013634964"/>
    <x v="77"/>
    <x v="10"/>
    <n v="11"/>
    <n v="201"/>
    <x v="1"/>
    <n v="258"/>
    <n v="238"/>
    <s v="INICIADO"/>
    <s v="NO"/>
    <d v="2022-08-19T00:00:00"/>
    <d v="2022-12-31T00:00:00"/>
    <n v="24000000"/>
    <n v="7680000"/>
    <x v="62"/>
    <s v="Liberación"/>
    <n v="1"/>
    <n v="2880000"/>
    <n v="1"/>
    <d v="2023-10-09T00:00:00"/>
    <n v="0"/>
    <x v="3"/>
    <n v="6"/>
    <m/>
    <m/>
    <s v="DANIEL BERNAL "/>
    <s v="daniel.bernal@gobiernobogota.gov.co"/>
  </r>
  <r>
    <s v="SANTA FE"/>
    <n v="3"/>
    <s v="O230616"/>
    <s v="O230616"/>
    <s v="Obligaciones por pagar Inversión vigencia anterior"/>
    <s v="OXP inversion directa vigencia anterior"/>
    <n v="1130804367"/>
    <x v="78"/>
    <x v="10"/>
    <n v="11"/>
    <n v="198"/>
    <x v="1"/>
    <n v="259"/>
    <n v="239"/>
    <s v="INICIADO"/>
    <s v="NO"/>
    <d v="2022-08-18T00:00:00"/>
    <d v="2022-12-31T00:00:00"/>
    <n v="14800000"/>
    <n v="4538667"/>
    <x v="63"/>
    <s v="Liberación"/>
    <n v="1"/>
    <n v="60"/>
    <n v="1"/>
    <d v="2023-10-09T00:00:00"/>
    <n v="0"/>
    <x v="3"/>
    <n v="6"/>
    <m/>
    <m/>
    <s v="DANIEL BERNAL "/>
    <s v="daniel.bernal@gobiernobogota.gov.co"/>
  </r>
  <r>
    <s v="SANTA FE"/>
    <n v="3"/>
    <s v="O230616"/>
    <s v="O230616"/>
    <s v="Obligaciones por pagar Inversión vigencia anterior"/>
    <s v="OXP inversion directa vigencia anterior"/>
    <n v="52763364"/>
    <x v="79"/>
    <x v="10"/>
    <n v="11"/>
    <n v="195"/>
    <x v="1"/>
    <n v="260"/>
    <n v="240"/>
    <s v="INICIADO"/>
    <s v="NO"/>
    <d v="2022-08-17T00:00:00"/>
    <d v="2022-12-31T00:00:00"/>
    <n v="14800000"/>
    <n v="6314667"/>
    <x v="56"/>
    <s v="Liberación"/>
    <n v="1"/>
    <n v="3354667"/>
    <n v="1"/>
    <d v="2023-10-09T00:00:00"/>
    <n v="0"/>
    <x v="3"/>
    <n v="6"/>
    <m/>
    <m/>
    <s v="DANIEL BERNAL "/>
    <s v="daniel.bernal@gobiernobogota.gov.co"/>
  </r>
  <r>
    <s v="SANTA FE"/>
    <n v="3"/>
    <s v="O230616"/>
    <s v="O230616"/>
    <s v="Obligaciones por pagar Inversión vigencia anterior"/>
    <s v="OXP inversion directa vigencia anterior"/>
    <n v="1026305458"/>
    <x v="80"/>
    <x v="10"/>
    <n v="11"/>
    <n v="191"/>
    <x v="1"/>
    <n v="261"/>
    <n v="241"/>
    <s v="INICIADO"/>
    <s v="NO"/>
    <d v="2022-08-19T00:00:00"/>
    <d v="2022-12-31T00:00:00"/>
    <n v="8000000"/>
    <n v="2560000"/>
    <x v="57"/>
    <s v="Liberación"/>
    <n v="1"/>
    <n v="960000"/>
    <n v="1"/>
    <d v="2023-10-09T00:00:00"/>
    <n v="0"/>
    <x v="3"/>
    <n v="6"/>
    <m/>
    <m/>
    <s v="DANIEL BERNAL "/>
    <s v="daniel.bernal@gobiernobogota.gov.co"/>
  </r>
  <r>
    <s v="SANTA FE"/>
    <n v="3"/>
    <s v="O230616"/>
    <s v="O230616"/>
    <s v="Obligaciones por pagar Inversión vigencia anterior"/>
    <s v="OXP inversion directa vigencia anterior"/>
    <n v="1073696542"/>
    <x v="81"/>
    <x v="10"/>
    <n v="11"/>
    <n v="203"/>
    <x v="1"/>
    <n v="262"/>
    <n v="242"/>
    <s v="INICIADO"/>
    <s v="NO"/>
    <d v="2022-08-19T00:00:00"/>
    <d v="2022-12-31T00:00:00"/>
    <n v="14800000"/>
    <n v="4736000"/>
    <x v="64"/>
    <m/>
    <e v="#N/A"/>
    <m/>
    <m/>
    <m/>
    <n v="0"/>
    <x v="3"/>
    <n v="6"/>
    <m/>
    <m/>
    <s v="DANIEL BERNAL "/>
    <s v="daniel.bernal@gobiernobogota.gov.co"/>
  </r>
  <r>
    <s v="SANTA FE"/>
    <n v="3"/>
    <s v="O230616"/>
    <s v="O230616"/>
    <s v="Obligaciones por pagar Inversión vigencia anterior"/>
    <s v="OXP inversion directa vigencia anterior"/>
    <n v="1016104623"/>
    <x v="82"/>
    <x v="10"/>
    <n v="11"/>
    <n v="205"/>
    <x v="1"/>
    <n v="263"/>
    <n v="243"/>
    <s v="INICIADO"/>
    <s v="NO"/>
    <d v="2022-08-19T00:00:00"/>
    <d v="2022-12-31T00:00:00"/>
    <n v="14800000"/>
    <n v="4736000"/>
    <x v="64"/>
    <m/>
    <e v="#N/A"/>
    <m/>
    <m/>
    <m/>
    <n v="0"/>
    <x v="3"/>
    <n v="6"/>
    <m/>
    <m/>
    <s v="DANIEL BERNAL "/>
    <s v="daniel.bernal@gobiernobogota.gov.co"/>
  </r>
  <r>
    <s v="SANTA FE"/>
    <n v="3"/>
    <s v="O230616"/>
    <s v="O230616"/>
    <s v="Obligaciones por pagar Inversión vigencia anterior"/>
    <s v="OXP inversion directa vigencia anterior"/>
    <n v="17339507"/>
    <x v="83"/>
    <x v="10"/>
    <n v="11"/>
    <n v="207"/>
    <x v="1"/>
    <n v="264"/>
    <n v="244"/>
    <s v="INICIADO"/>
    <s v="NO"/>
    <d v="2022-08-22T00:00:00"/>
    <d v="2022-12-31T00:00:00"/>
    <n v="14800000"/>
    <n v="5032000"/>
    <x v="56"/>
    <s v="Liberación"/>
    <n v="1"/>
    <n v="2072000"/>
    <n v="1"/>
    <d v="2023-10-09T00:00:00"/>
    <n v="0"/>
    <x v="3"/>
    <n v="6"/>
    <m/>
    <m/>
    <s v="DANIEL BERNAL "/>
    <s v="daniel.bernal@gobiernobogota.gov.co"/>
  </r>
  <r>
    <s v="SANTA FE"/>
    <n v="3"/>
    <s v="O230616"/>
    <s v="O230616"/>
    <s v="Obligaciones por pagar Inversión vigencia anterior"/>
    <s v="OXP inversion directa vigencia anterior"/>
    <n v="1032452170"/>
    <x v="84"/>
    <x v="10"/>
    <n v="11"/>
    <n v="193"/>
    <x v="1"/>
    <n v="265"/>
    <n v="245"/>
    <s v="INICIADO"/>
    <s v="NO"/>
    <d v="2022-08-18T00:00:00"/>
    <d v="2022-12-31T00:00:00"/>
    <n v="8000000"/>
    <n v="2506667"/>
    <x v="57"/>
    <s v="Liberación"/>
    <n v="1"/>
    <n v="906667"/>
    <n v="1"/>
    <d v="2023-10-09T00:00:00"/>
    <n v="0"/>
    <x v="3"/>
    <n v="6"/>
    <m/>
    <m/>
    <s v="DANIEL BERNAL "/>
    <s v="daniel.bernal@gobiernobogota.gov.co"/>
  </r>
  <r>
    <s v="SANTA FE"/>
    <n v="3"/>
    <s v="O230616"/>
    <s v="O230616"/>
    <s v="Obligaciones por pagar Inversión vigencia anterior"/>
    <s v="OXP inversion directa vigencia anterior"/>
    <n v="1019039231"/>
    <x v="85"/>
    <x v="10"/>
    <n v="11"/>
    <n v="192"/>
    <x v="1"/>
    <n v="266"/>
    <n v="246"/>
    <s v="INICIADO"/>
    <s v="NO"/>
    <d v="2022-08-18T00:00:00"/>
    <d v="2022-12-31T00:00:00"/>
    <n v="8000000"/>
    <n v="4106667"/>
    <x v="65"/>
    <s v="Liberación"/>
    <n v="1"/>
    <n v="1493334"/>
    <n v="1"/>
    <d v="2023-10-09T00:00:00"/>
    <n v="0"/>
    <x v="3"/>
    <n v="6"/>
    <m/>
    <m/>
    <s v="DANIEL BERNAL "/>
    <s v="daniel.bernal@gobiernobogota.gov.co"/>
  </r>
  <r>
    <s v="SANTA FE"/>
    <n v="3"/>
    <s v="O230616"/>
    <s v="O230616"/>
    <s v="Obligaciones por pagar Inversión vigencia anterior"/>
    <s v="OXP inversion directa vigencia anterior"/>
    <n v="901004465"/>
    <x v="86"/>
    <x v="2"/>
    <n v="10"/>
    <n v="212"/>
    <x v="1"/>
    <n v="267"/>
    <n v="247"/>
    <s v="INICIADO"/>
    <s v="NO"/>
    <d v="2022-09-06T00:00:00"/>
    <d v="2022-12-31T00:00:00"/>
    <n v="61153300"/>
    <n v="61153300"/>
    <x v="66"/>
    <s v="Liberación"/>
    <n v="1"/>
    <n v="2871451"/>
    <n v="2"/>
    <d v="2023-10-23T00:00:00"/>
    <n v="0"/>
    <x v="1"/>
    <n v="3"/>
    <m/>
    <s v="se envia acta a presupuesto para liberar saldo"/>
    <s v="DIANA PATRICIA NOGUERA SIMIJACA"/>
    <s v="diana.noguera@gobiernobogota.gov.co"/>
  </r>
  <r>
    <s v="SANTA FE"/>
    <n v="3"/>
    <s v="O230616"/>
    <s v="O230616"/>
    <s v="Obligaciones por pagar Inversión vigencia anterior"/>
    <s v="OXP inversion directa vigencia anterior"/>
    <n v="1032477431"/>
    <x v="87"/>
    <x v="10"/>
    <n v="11"/>
    <n v="249"/>
    <x v="1"/>
    <n v="268"/>
    <n v="248"/>
    <s v="INICIADO"/>
    <s v="SI"/>
    <d v="2022-09-09T00:00:00"/>
    <d v="2022-12-30T00:00:00"/>
    <n v="8880000"/>
    <n v="789333"/>
    <x v="67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073712953"/>
    <x v="88"/>
    <x v="10"/>
    <n v="11"/>
    <n v="223"/>
    <x v="1"/>
    <n v="269"/>
    <n v="249"/>
    <s v="INICIADO"/>
    <s v="SI"/>
    <d v="2022-09-07T00:00:00"/>
    <d v="2022-12-16T00:00:00"/>
    <n v="8880000"/>
    <n v="1184000"/>
    <x v="68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104867948"/>
    <x v="89"/>
    <x v="10"/>
    <n v="11"/>
    <n v="271"/>
    <x v="1"/>
    <n v="270"/>
    <n v="250"/>
    <s v="INICIADO"/>
    <s v="NO"/>
    <d v="2022-10-19T00:00:00"/>
    <d v="2022-12-31T00:00:00"/>
    <n v="8880000"/>
    <n v="4736000"/>
    <x v="56"/>
    <s v="Liberación"/>
    <n v="1"/>
    <n v="1776000"/>
    <n v="1"/>
    <d v="2023-10-09T00:00:00"/>
    <n v="0"/>
    <x v="3"/>
    <n v="6"/>
    <m/>
    <m/>
    <s v="HELDER PARDO"/>
    <s v="HELDER.PARDO@GOBIERNOBOGOTA.GOV.CO"/>
  </r>
  <r>
    <s v="SANTA FE"/>
    <n v="3"/>
    <s v="O230616"/>
    <s v="O230616"/>
    <s v="Obligaciones por pagar Inversión vigencia anterior"/>
    <s v="OXP inversion directa vigencia anterior"/>
    <n v="79867234"/>
    <x v="90"/>
    <x v="6"/>
    <n v="2"/>
    <n v="308"/>
    <x v="1"/>
    <n v="271"/>
    <n v="251"/>
    <s v="INICIADO"/>
    <s v="SI"/>
    <d v="2023-02-09T00:00:00"/>
    <d v="2023-08-21T00:00:00"/>
    <n v="203896806"/>
    <n v="203896806"/>
    <x v="69"/>
    <s v="Liberación"/>
    <n v="1"/>
    <n v="1113076"/>
    <n v="2"/>
    <d v="2023-11-17T00:00:00"/>
    <n v="0"/>
    <x v="1"/>
    <n v="3"/>
    <m/>
    <s v="sin acta  de liquidacion en secop "/>
    <s v="ESMERALDA VELA "/>
    <s v="esmeralda.vela@gobiernobogota.gov.co"/>
  </r>
  <r>
    <s v="SANTA FE"/>
    <n v="3"/>
    <s v="O230616"/>
    <s v="O230616"/>
    <s v="Obligaciones por pagar Inversión vigencia anterior"/>
    <s v="OXP inversion directa vigencia anterior"/>
    <n v="1032477431"/>
    <x v="87"/>
    <x v="10"/>
    <n v="11"/>
    <n v="249"/>
    <x v="1"/>
    <n v="272"/>
    <n v="252"/>
    <s v="INICIADO"/>
    <s v="NO"/>
    <d v="2022-09-09T00:00:00"/>
    <d v="2022-12-30T00:00:00"/>
    <n v="8880000"/>
    <n v="2170667"/>
    <x v="70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830018957"/>
    <x v="91"/>
    <x v="5"/>
    <n v="6"/>
    <n v="326"/>
    <x v="1"/>
    <n v="273"/>
    <n v="253"/>
    <s v="INICIADO"/>
    <s v="NO"/>
    <d v="2023-02-06T00:00:00"/>
    <d v="2023-07-05T00:00:00"/>
    <n v="280000000"/>
    <n v="280000000"/>
    <x v="71"/>
    <m/>
    <e v="#N/A"/>
    <m/>
    <m/>
    <m/>
    <n v="0"/>
    <x v="2"/>
    <n v="1"/>
    <m/>
    <m/>
    <s v="MIGUEL DUQUE "/>
    <m/>
  </r>
  <r>
    <s v="SANTA FE"/>
    <n v="3"/>
    <s v="O230616"/>
    <s v="O230616"/>
    <s v="Obligaciones por pagar Inversión vigencia anterior"/>
    <s v="OXP inversion directa vigencia anterior"/>
    <n v="1026300965"/>
    <x v="72"/>
    <x v="10"/>
    <n v="11"/>
    <n v="182"/>
    <x v="1"/>
    <n v="253"/>
    <n v="233"/>
    <s v="INICIADO"/>
    <s v="NO"/>
    <d v="2022-08-17T00:00:00"/>
    <d v="2022-12-31T00:00:00"/>
    <n v="8000000"/>
    <n v="1600000"/>
    <x v="0"/>
    <m/>
    <e v="#N/A"/>
    <m/>
    <m/>
    <m/>
    <n v="1600000"/>
    <x v="3"/>
    <n v="6"/>
    <m/>
    <m/>
    <s v="DANIEL BERNAL "/>
    <s v="daniel.bernal@gobiernobogota.gov.co"/>
  </r>
  <r>
    <s v="SANTA FE"/>
    <n v="3"/>
    <s v="O230616"/>
    <s v="O230616"/>
    <s v="Obligaciones por pagar Inversión vigencia anterior"/>
    <s v="OXP inversion directa vigencia anterior"/>
    <n v="1026281709"/>
    <x v="71"/>
    <x v="10"/>
    <n v="11"/>
    <n v="183"/>
    <x v="1"/>
    <n v="275"/>
    <n v="255"/>
    <s v="INICIADO"/>
    <s v="NO"/>
    <d v="2022-08-09T00:00:00"/>
    <d v="2022-12-31T00:00:00"/>
    <n v="8000000"/>
    <n v="1600000"/>
    <x v="0"/>
    <s v="Liberación"/>
    <n v="1"/>
    <n v="1600000"/>
    <n v="1"/>
    <d v="2023-10-09T00:00:00"/>
    <n v="0"/>
    <x v="3"/>
    <n v="6"/>
    <m/>
    <m/>
    <s v="DANIEL BERNAL "/>
    <s v="daniel.bernal@gobiernobogota.gov.co"/>
  </r>
  <r>
    <s v="SANTA FE"/>
    <n v="3"/>
    <s v="O230616"/>
    <s v="O230616"/>
    <s v="Obligaciones por pagar Inversión vigencia anterior"/>
    <s v="OXP inversion directa vigencia anterior"/>
    <n v="1010242178"/>
    <x v="68"/>
    <x v="10"/>
    <n v="11"/>
    <n v="185"/>
    <x v="1"/>
    <n v="276"/>
    <n v="256"/>
    <s v="INICIADO"/>
    <s v="NO"/>
    <d v="2022-08-17T00:00:00"/>
    <d v="2022-12-31T00:00:00"/>
    <n v="8000000"/>
    <n v="1600000"/>
    <x v="0"/>
    <s v="Liberación"/>
    <n v="1"/>
    <n v="1600000"/>
    <n v="1"/>
    <d v="2023-10-09T00:00:00"/>
    <n v="0"/>
    <x v="3"/>
    <n v="6"/>
    <m/>
    <m/>
    <s v="DANIEL BERNAL "/>
    <s v="daniel.bernal@gobiernobogota.gov.co"/>
  </r>
  <r>
    <s v="SANTA FE"/>
    <n v="3"/>
    <s v="O230616"/>
    <s v="O230616"/>
    <s v="Obligaciones por pagar Inversión vigencia anterior"/>
    <s v="OXP inversion directa vigencia anterior"/>
    <n v="1010236964"/>
    <x v="69"/>
    <x v="10"/>
    <n v="11"/>
    <n v="186"/>
    <x v="1"/>
    <n v="277"/>
    <n v="257"/>
    <s v="INICIADO"/>
    <s v="NO"/>
    <d v="2022-08-17T00:00:00"/>
    <d v="2022-12-31T00:00:00"/>
    <n v="8000000"/>
    <n v="1600000"/>
    <x v="0"/>
    <s v="Liberación"/>
    <n v="1"/>
    <n v="1600000"/>
    <n v="1"/>
    <d v="2023-10-09T00:00:00"/>
    <n v="0"/>
    <x v="3"/>
    <n v="6"/>
    <m/>
    <m/>
    <s v="DANIEL BERNAL "/>
    <s v="daniel.bernal@gobiernobogota.gov.co"/>
  </r>
  <r>
    <s v="SANTA FE"/>
    <n v="3"/>
    <s v="O230616"/>
    <s v="O230616"/>
    <s v="Obligaciones por pagar Inversión vigencia anterior"/>
    <s v="OXP inversion directa vigencia anterior"/>
    <n v="1010238165"/>
    <x v="70"/>
    <x v="10"/>
    <n v="11"/>
    <n v="187"/>
    <x v="1"/>
    <n v="278"/>
    <n v="258"/>
    <s v="INICIADO"/>
    <s v="NO"/>
    <d v="2022-08-17T00:00:00"/>
    <d v="2022-12-31T00:00:00"/>
    <n v="8000000"/>
    <n v="1600000"/>
    <x v="0"/>
    <m/>
    <e v="#N/A"/>
    <m/>
    <m/>
    <m/>
    <n v="1600000"/>
    <x v="3"/>
    <n v="6"/>
    <m/>
    <m/>
    <s v="DANIEL BERNAL "/>
    <s v="daniel.bernal@gobiernobogota.gov.co"/>
  </r>
  <r>
    <s v="SANTA FE"/>
    <n v="3"/>
    <s v="O230616"/>
    <s v="O230616"/>
    <s v="Obligaciones por pagar Inversión vigencia anterior"/>
    <s v="OXP inversion directa vigencia anterior"/>
    <n v="1130804367"/>
    <x v="78"/>
    <x v="10"/>
    <n v="11"/>
    <n v="198"/>
    <x v="1"/>
    <n v="279"/>
    <n v="259"/>
    <s v="INICIADO"/>
    <s v="NO"/>
    <d v="2022-08-18T00:00:00"/>
    <d v="2022-12-31T00:00:00"/>
    <n v="14800000"/>
    <n v="3920662"/>
    <x v="0"/>
    <m/>
    <e v="#N/A"/>
    <m/>
    <m/>
    <m/>
    <n v="3920662"/>
    <x v="3"/>
    <n v="6"/>
    <m/>
    <m/>
    <s v="SARA FAJARDO "/>
    <s v="melinafajardo2@gmail.com"/>
  </r>
  <r>
    <s v="SANTA FE"/>
    <n v="3"/>
    <s v="O230616"/>
    <s v="O230616"/>
    <s v="Obligaciones por pagar Inversión vigencia anterior"/>
    <s v="OXP inversion directa vigencia anterior"/>
    <n v="1019152900"/>
    <x v="74"/>
    <x v="10"/>
    <n v="11"/>
    <n v="199"/>
    <x v="1"/>
    <n v="280"/>
    <n v="260"/>
    <s v="INICIADO"/>
    <s v="NO"/>
    <d v="2022-08-18T00:00:00"/>
    <d v="2022-12-31T00:00:00"/>
    <n v="14800000"/>
    <n v="3551996"/>
    <x v="0"/>
    <m/>
    <e v="#N/A"/>
    <m/>
    <m/>
    <m/>
    <n v="3551996"/>
    <x v="3"/>
    <n v="6"/>
    <m/>
    <m/>
    <s v="SARA FAJARDO "/>
    <s v="melinafajardo2@gmail.com"/>
  </r>
  <r>
    <s v="SANTA FE"/>
    <n v="3"/>
    <s v="O230616"/>
    <s v="O230616"/>
    <s v="Obligaciones por pagar Inversión vigencia anterior"/>
    <s v="OXP inversion directa vigencia anterior"/>
    <n v="1073696542"/>
    <x v="81"/>
    <x v="10"/>
    <n v="11"/>
    <n v="203"/>
    <x v="1"/>
    <n v="281"/>
    <n v="261"/>
    <s v="INICIADO"/>
    <s v="NO"/>
    <d v="2022-08-19T00:00:00"/>
    <d v="2022-12-31T00:00:00"/>
    <n v="14800000"/>
    <n v="3551996"/>
    <x v="0"/>
    <m/>
    <e v="#N/A"/>
    <m/>
    <m/>
    <m/>
    <n v="3551996"/>
    <x v="3"/>
    <n v="6"/>
    <m/>
    <m/>
    <s v="SARA FAJARDO "/>
    <s v="melinafajardo2@gmail.com"/>
  </r>
  <r>
    <s v="SANTA FE"/>
    <n v="3"/>
    <s v="O230616"/>
    <s v="O230616"/>
    <s v="Obligaciones por pagar Inversión vigencia anterior"/>
    <s v="OXP inversion directa vigencia anterior"/>
    <n v="830133329"/>
    <x v="50"/>
    <x v="2"/>
    <n v="10"/>
    <n v="330"/>
    <x v="1"/>
    <n v="282"/>
    <n v="262"/>
    <s v="INICIADO"/>
    <s v="NO"/>
    <d v="2023-02-06T00:00:00"/>
    <d v="2023-12-30T00:00:00"/>
    <n v="464000000"/>
    <n v="45000000"/>
    <x v="72"/>
    <m/>
    <e v="#N/A"/>
    <m/>
    <m/>
    <m/>
    <n v="38250000"/>
    <x v="2"/>
    <n v="1"/>
    <m/>
    <m/>
    <s v="CRISTIAN SUA "/>
    <s v="cristian.sua@gobiernobogota.gov.co"/>
  </r>
  <r>
    <s v="SANTA FE"/>
    <n v="3"/>
    <s v="O230616"/>
    <s v="O230616"/>
    <s v="Obligaciones por pagar Inversión vigencia anterior"/>
    <s v="OXP inversion directa vigencia anterior"/>
    <n v="1016104623"/>
    <x v="82"/>
    <x v="10"/>
    <n v="11"/>
    <n v="205"/>
    <x v="1"/>
    <n v="283"/>
    <n v="263"/>
    <s v="INICIADO"/>
    <s v="NO"/>
    <d v="2022-08-19T00:00:00"/>
    <d v="2022-12-31T00:00:00"/>
    <n v="14800000"/>
    <n v="3650000"/>
    <x v="0"/>
    <m/>
    <e v="#N/A"/>
    <m/>
    <m/>
    <m/>
    <n v="3650000"/>
    <x v="3"/>
    <n v="6"/>
    <m/>
    <m/>
    <s v="SARA FAJARDO "/>
    <s v="melinafajardo2@gmail.com"/>
  </r>
  <r>
    <s v="SANTA FE"/>
    <n v="3"/>
    <s v="O230616"/>
    <s v="O230616"/>
    <s v="Obligaciones por pagar Inversión vigencia anterior"/>
    <s v="OXP inversion directa vigencia anterior"/>
    <n v="901233617"/>
    <x v="92"/>
    <x v="2"/>
    <n v="10"/>
    <n v="162"/>
    <x v="1"/>
    <n v="292"/>
    <n v="272"/>
    <s v="INICIADO"/>
    <s v="SI"/>
    <d v="2022-07-21T00:00:00"/>
    <d v="2022-09-20T00:00:00"/>
    <n v="25885411"/>
    <n v="11"/>
    <x v="0"/>
    <s v="Liberación"/>
    <n v="1"/>
    <n v="11"/>
    <n v="1"/>
    <d v="2023-08-28T00:00:00"/>
    <n v="0"/>
    <x v="1"/>
    <n v="3"/>
    <m/>
    <m/>
    <s v="FREDDY ALBERTO MARQUEZ ARIAS"/>
    <s v="FREDDY.MARQUEZ@GOBIERNOBOGOTA.GOV.CO"/>
  </r>
  <r>
    <s v="SANTA FE"/>
    <n v="3"/>
    <s v="O230616"/>
    <s v="O230616"/>
    <s v="Obligaciones por pagar Inversión vigencia anterior"/>
    <s v="OXP inversion directa vigencia anterior"/>
    <n v="899999061"/>
    <x v="44"/>
    <x v="5"/>
    <n v="6"/>
    <n v="446"/>
    <x v="1"/>
    <n v="293"/>
    <n v="273"/>
    <s v="INICIADO"/>
    <s v="NO"/>
    <d v="2022-07-18T00:00:00"/>
    <d v="2023-08-31T00:00:00"/>
    <n v="1732086"/>
    <n v="66135828"/>
    <x v="73"/>
    <m/>
    <e v="#N/A"/>
    <m/>
    <m/>
    <m/>
    <n v="0"/>
    <x v="0"/>
    <n v="2"/>
    <m/>
    <s v="a la espera de canal capital y sercretaria general"/>
    <s v="FREDDY ALBERTO MARQUEZ ARIAS"/>
    <s v="FREDDY.MARQUEZ@GOBIERNOBOGOTA.GOV.CO"/>
  </r>
  <r>
    <s v="SANTA FE"/>
    <n v="3"/>
    <s v="O230616"/>
    <s v="O230616"/>
    <s v="Obligaciones por pagar Inversión vigencia anterior"/>
    <s v="OXP inversion directa vigencia anterior"/>
    <n v="830012587"/>
    <x v="93"/>
    <x v="5"/>
    <n v="6"/>
    <n v="41400009742022"/>
    <x v="1"/>
    <n v="294"/>
    <n v="274"/>
    <s v="INICIADO"/>
    <s v="NO"/>
    <d v="2022-11-01T00:00:00"/>
    <d v="2023-03-31T00:00:00"/>
    <m/>
    <n v="50000000"/>
    <x v="74"/>
    <m/>
    <e v="#N/A"/>
    <m/>
    <m/>
    <m/>
    <n v="0"/>
    <x v="0"/>
    <n v="2"/>
    <m/>
    <s v="a la espera de canal capital y sercretaria general"/>
    <s v="FREDDY ALBERTO MARQUEZ ARIAS"/>
    <s v="FREDDY.MARQUEZ@GOBIERNOBOGOTA.GOV.CO"/>
  </r>
  <r>
    <s v="SANTA FE"/>
    <n v="3"/>
    <s v="O230616"/>
    <s v="O230616"/>
    <s v="Obligaciones por pagar Inversión vigencia anterior"/>
    <s v="OXP inversion directa vigencia anterior"/>
    <n v="901666215"/>
    <x v="94"/>
    <x v="6"/>
    <n v="2"/>
    <n v="327"/>
    <x v="1"/>
    <n v="295"/>
    <n v="275"/>
    <s v="INICIADO"/>
    <s v="NO"/>
    <d v="2023-02-02T00:00:00"/>
    <d v="2023-11-01T00:00:00"/>
    <n v="407024499"/>
    <n v="307024499"/>
    <x v="0"/>
    <m/>
    <e v="#N/A"/>
    <m/>
    <m/>
    <m/>
    <n v="307024499"/>
    <x v="2"/>
    <n v="1"/>
    <m/>
    <m/>
    <s v="JHON AVILES"/>
    <s v="jhon.aviles@gobiernobogota.gov.co"/>
  </r>
  <r>
    <s v="SANTA FE"/>
    <n v="3"/>
    <s v="O230616"/>
    <s v="O230616"/>
    <s v="Obligaciones por pagar Inversión vigencia anterior"/>
    <s v="OXP inversion directa vigencia anterior"/>
    <n v="901666215"/>
    <x v="94"/>
    <x v="6"/>
    <n v="2"/>
    <n v="327"/>
    <x v="1"/>
    <n v="296"/>
    <n v="276"/>
    <s v="INICIADO"/>
    <s v="NO"/>
    <d v="2023-02-02T00:00:00"/>
    <d v="2023-11-01T00:00:00"/>
    <n v="407024499"/>
    <n v="100000000"/>
    <x v="0"/>
    <m/>
    <e v="#N/A"/>
    <m/>
    <m/>
    <m/>
    <n v="100000000"/>
    <x v="2"/>
    <n v="1"/>
    <m/>
    <m/>
    <s v="JHON AVILES"/>
    <s v="jhon.aviles@gobiernobogota.gov.co"/>
  </r>
  <r>
    <s v="SANTA FE"/>
    <n v="3"/>
    <s v="O230616"/>
    <s v="O230616"/>
    <s v="Obligaciones por pagar Inversión vigencia anterior"/>
    <s v="OXP inversion directa vigencia anterior"/>
    <n v="830133329"/>
    <x v="50"/>
    <x v="2"/>
    <n v="10"/>
    <n v="330"/>
    <x v="1"/>
    <n v="297"/>
    <n v="277"/>
    <s v="INICIADO"/>
    <s v="NO"/>
    <d v="2023-02-06T00:00:00"/>
    <d v="2023-12-30T00:00:00"/>
    <n v="464000000"/>
    <n v="235000000"/>
    <x v="75"/>
    <m/>
    <e v="#N/A"/>
    <m/>
    <m/>
    <m/>
    <n v="0"/>
    <x v="2"/>
    <n v="1"/>
    <m/>
    <m/>
    <s v="CRISTIAN SUA "/>
    <s v="cristian.sua@gobiernobogota.gov.co"/>
  </r>
  <r>
    <s v="SANTA FE"/>
    <n v="3"/>
    <s v="O230616"/>
    <s v="O230616"/>
    <s v="Obligaciones por pagar Inversión vigencia anterior"/>
    <s v="OXP inversion directa vigencia anterior"/>
    <n v="901266959"/>
    <x v="95"/>
    <x v="3"/>
    <n v="19"/>
    <n v="103310"/>
    <x v="1"/>
    <n v="290"/>
    <n v="270"/>
    <s v="INICIADO"/>
    <s v="NO"/>
    <d v="2023-02-08T00:00:00"/>
    <d v="2023-11-07T00:00:00"/>
    <n v="29161737"/>
    <n v="29161737"/>
    <x v="0"/>
    <m/>
    <e v="#N/A"/>
    <m/>
    <m/>
    <m/>
    <n v="29161737"/>
    <x v="2"/>
    <n v="1"/>
    <m/>
    <m/>
    <s v="FELIPE PINEDA "/>
    <s v="felipe.pineda@gobiernobogota.gov.co"/>
  </r>
  <r>
    <s v="SANTA FE"/>
    <n v="3"/>
    <s v="O230616"/>
    <s v="O230616"/>
    <s v="Obligaciones por pagar Inversión vigencia anterior"/>
    <s v="OXP inversion directa vigencia anterior"/>
    <n v="805003818"/>
    <x v="96"/>
    <x v="2"/>
    <n v="10"/>
    <n v="339"/>
    <x v="1"/>
    <n v="291"/>
    <n v="271"/>
    <s v="INICIADO"/>
    <s v="NO"/>
    <d v="2023-02-03T00:00:00"/>
    <d v="2023-12-17T00:00:00"/>
    <n v="521936774"/>
    <n v="521396774"/>
    <x v="76"/>
    <m/>
    <e v="#N/A"/>
    <m/>
    <m/>
    <m/>
    <n v="136224931"/>
    <x v="2"/>
    <n v="1"/>
    <m/>
    <s v="Se prorrogó 2 meses y medio "/>
    <s v="ADRIANA ISSIS RAMOS"/>
    <s v="adriana.ramos@gobiernobogota.gov.co"/>
  </r>
  <r>
    <s v="SANTA FE"/>
    <n v="3"/>
    <s v="O230616"/>
    <s v="O230616"/>
    <s v="Obligaciones por pagar Inversión vigencia anterior"/>
    <s v="OXP inversion directa vigencia anterior"/>
    <n v="899999061"/>
    <x v="44"/>
    <x v="5"/>
    <n v="6"/>
    <n v="446"/>
    <x v="1"/>
    <n v="301"/>
    <n v="281"/>
    <s v="INICIADO"/>
    <s v="NO"/>
    <d v="2022-07-18T00:00:00"/>
    <d v="2023-08-31T00:00:00"/>
    <n v="1732086"/>
    <n v="33992776"/>
    <x v="77"/>
    <m/>
    <e v="#N/A"/>
    <m/>
    <m/>
    <m/>
    <n v="0"/>
    <x v="0"/>
    <n v="2"/>
    <m/>
    <s v="a la espera de canal capital y sercretaria general"/>
    <s v="FREDDY ALBERTO MARQUEZ ARIAS"/>
    <s v="FREDDY.MARQUEZ@GOBIERNOBOGOTA.GOV.CO"/>
  </r>
  <r>
    <s v="SANTA FE"/>
    <n v="3"/>
    <s v="O230616"/>
    <s v="O230616"/>
    <s v="Obligaciones por pagar Inversión vigencia anterior"/>
    <s v="OXP inversion directa vigencia anterior"/>
    <n v="1095806484"/>
    <x v="97"/>
    <x v="10"/>
    <n v="11"/>
    <n v="196"/>
    <x v="1"/>
    <n v="302"/>
    <n v="282"/>
    <s v="INICIADO"/>
    <s v="SI"/>
    <d v="2022-09-02T00:00:00"/>
    <d v="2023-04-02T00:00:00"/>
    <n v="11500000"/>
    <n v="9353334"/>
    <x v="78"/>
    <m/>
    <e v="#N/A"/>
    <m/>
    <m/>
    <m/>
    <n v="5366668"/>
    <x v="3"/>
    <n v="6"/>
    <m/>
    <m/>
    <s v="SARA FAJARDO "/>
    <s v="melinafajardo2@gmail.com"/>
  </r>
  <r>
    <s v="SANTA FE"/>
    <n v="3"/>
    <s v="O230616"/>
    <s v="O230616"/>
    <s v="Obligaciones por pagar Inversión vigencia anterior"/>
    <s v="OXP inversion directa vigencia anterior"/>
    <n v="901266959"/>
    <x v="95"/>
    <x v="4"/>
    <n v="13"/>
    <n v="1712021"/>
    <x v="1"/>
    <n v="303"/>
    <n v="283"/>
    <s v="INICIADO"/>
    <s v="SI"/>
    <d v="2021-11-25T00:00:00"/>
    <d v="2023-10-05T00:00:00"/>
    <n v="273593766"/>
    <n v="82388643"/>
    <x v="79"/>
    <m/>
    <e v="#N/A"/>
    <m/>
    <m/>
    <m/>
    <n v="0"/>
    <x v="0"/>
    <n v="2"/>
    <m/>
    <m/>
    <s v="DIANA RUBIO ACOSTA "/>
    <s v="marcela.acosta@gobiernobogota.gov.co"/>
  </r>
  <r>
    <s v="SANTA FE"/>
    <n v="3"/>
    <s v="O230616"/>
    <s v="O230616"/>
    <s v="Obligaciones por pagar Inversión vigencia anterior"/>
    <s v="OXP inversion directa vigencia anterior"/>
    <n v="80768937"/>
    <x v="98"/>
    <x v="10"/>
    <n v="11"/>
    <n v="220"/>
    <x v="1"/>
    <n v="304"/>
    <n v="284"/>
    <s v="INICIADO"/>
    <s v="SI"/>
    <d v="2022-08-26T00:00:00"/>
    <d v="2023-01-25T00:00:00"/>
    <n v="15775000"/>
    <n v="5784167"/>
    <x v="80"/>
    <m/>
    <e v="#N/A"/>
    <m/>
    <m/>
    <m/>
    <n v="1"/>
    <x v="3"/>
    <n v="6"/>
    <m/>
    <m/>
    <s v="SARA FAJARDO "/>
    <s v="melinafajardo2@gmail.com"/>
  </r>
  <r>
    <s v="SANTA FE"/>
    <n v="3"/>
    <s v="O230616"/>
    <s v="O230616"/>
    <s v="Obligaciones por pagar Inversión vigencia anterior"/>
    <s v="OXP inversion directa vigencia anterior"/>
    <n v="52851657"/>
    <x v="99"/>
    <x v="10"/>
    <n v="11"/>
    <n v="221"/>
    <x v="1"/>
    <n v="305"/>
    <n v="285"/>
    <s v="INICIADO"/>
    <s v="SI"/>
    <d v="2022-09-07T00:00:00"/>
    <d v="2023-01-31T00:00:00"/>
    <n v="11500000"/>
    <n v="5060000"/>
    <x v="78"/>
    <m/>
    <e v="#N/A"/>
    <m/>
    <m/>
    <m/>
    <n v="1073334"/>
    <x v="3"/>
    <n v="6"/>
    <m/>
    <m/>
    <s v="SARA FAJARDO "/>
    <s v="melinafajardo2@gmail.com"/>
  </r>
  <r>
    <s v="SANTA FE"/>
    <n v="3"/>
    <s v="O230616"/>
    <s v="O230616"/>
    <s v="Obligaciones por pagar Inversión vigencia anterior"/>
    <s v="OXP inversion directa vigencia anterior"/>
    <n v="52703097"/>
    <x v="100"/>
    <x v="10"/>
    <n v="11"/>
    <n v="222"/>
    <x v="1"/>
    <n v="306"/>
    <n v="286"/>
    <s v="INICIADO"/>
    <s v="NO"/>
    <d v="2022-09-07T00:00:00"/>
    <d v="2023-01-31T00:00:00"/>
    <n v="11500000"/>
    <n v="7666667"/>
    <x v="78"/>
    <m/>
    <e v="#N/A"/>
    <m/>
    <m/>
    <m/>
    <n v="3680001"/>
    <x v="3"/>
    <n v="6"/>
    <m/>
    <m/>
    <s v="SARA FAJARDO "/>
    <s v="melinafajardo2@gmail.com"/>
  </r>
  <r>
    <s v="SANTA FE"/>
    <n v="3"/>
    <s v="O230616"/>
    <s v="O230616"/>
    <s v="Obligaciones por pagar Inversión vigencia anterior"/>
    <s v="OXP inversion directa vigencia anterior"/>
    <n v="1019100145"/>
    <x v="101"/>
    <x v="10"/>
    <n v="11"/>
    <n v="197"/>
    <x v="1"/>
    <n v="307"/>
    <n v="287"/>
    <s v="INICIADO"/>
    <s v="SI"/>
    <d v="2022-09-02T00:00:00"/>
    <d v="2023-01-31T00:00:00"/>
    <n v="11500000"/>
    <n v="4676667"/>
    <x v="81"/>
    <m/>
    <e v="#N/A"/>
    <m/>
    <m/>
    <m/>
    <n v="766667"/>
    <x v="3"/>
    <n v="6"/>
    <m/>
    <m/>
    <s v="SARA FAJARDO "/>
    <s v="melinafajardo2@gmail.com"/>
  </r>
  <r>
    <s v="SANTA FE"/>
    <n v="3"/>
    <s v="O230616"/>
    <s v="O230616"/>
    <s v="Obligaciones por pagar Inversión vigencia anterior"/>
    <s v="OXP inversion directa vigencia anterior"/>
    <n v="80228295"/>
    <x v="102"/>
    <x v="10"/>
    <n v="11"/>
    <n v="227"/>
    <x v="1"/>
    <n v="308"/>
    <n v="288"/>
    <s v="INICIADO"/>
    <s v="SI"/>
    <d v="2022-09-09T00:00:00"/>
    <d v="2023-01-31T00:00:00"/>
    <n v="11500000"/>
    <n v="5213334"/>
    <x v="81"/>
    <m/>
    <e v="#N/A"/>
    <m/>
    <m/>
    <m/>
    <n v="1303334"/>
    <x v="3"/>
    <n v="6"/>
    <m/>
    <m/>
    <s v="SARA FAJARDO "/>
    <s v="melinafajardo2@gmail.com"/>
  </r>
  <r>
    <s v="SANTA FE"/>
    <n v="3"/>
    <s v="O230616"/>
    <s v="O230616"/>
    <s v="Obligaciones por pagar Inversión vigencia anterior"/>
    <s v="OXP inversion directa vigencia anterior"/>
    <n v="80109084"/>
    <x v="103"/>
    <x v="10"/>
    <n v="11"/>
    <n v="235"/>
    <x v="1"/>
    <n v="309"/>
    <n v="289"/>
    <s v="INICIADO"/>
    <s v="SI"/>
    <d v="2022-09-15T00:00:00"/>
    <d v="2023-01-31T00:00:00"/>
    <n v="11500000"/>
    <n v="5673334"/>
    <x v="82"/>
    <m/>
    <e v="#N/A"/>
    <m/>
    <m/>
    <m/>
    <n v="3373320"/>
    <x v="3"/>
    <n v="6"/>
    <m/>
    <m/>
    <s v="SARA FAJARDO "/>
    <s v="melinafajardo2@gmail.com"/>
  </r>
  <r>
    <s v="SANTA FE"/>
    <n v="3"/>
    <s v="O230616"/>
    <s v="O230616"/>
    <s v="Obligaciones por pagar Inversión vigencia anterior"/>
    <s v="OXP inversion directa vigencia anterior"/>
    <n v="1026580557"/>
    <x v="104"/>
    <x v="10"/>
    <n v="11"/>
    <n v="232"/>
    <x v="1"/>
    <n v="310"/>
    <n v="290"/>
    <s v="INICIADO"/>
    <s v="SI"/>
    <d v="2022-09-19T00:00:00"/>
    <d v="2023-02-18T00:00:00"/>
    <n v="11500000"/>
    <n v="5980000"/>
    <x v="81"/>
    <m/>
    <e v="#N/A"/>
    <m/>
    <m/>
    <m/>
    <n v="2070000"/>
    <x v="3"/>
    <n v="6"/>
    <m/>
    <m/>
    <s v="SARA FAJARDO "/>
    <s v="melinafajardo2@gmail.com"/>
  </r>
  <r>
    <s v="SANTA FE"/>
    <n v="3"/>
    <s v="O230616"/>
    <s v="O230616"/>
    <s v="Obligaciones por pagar Inversión vigencia anterior"/>
    <s v="OXP inversion directa vigencia anterior"/>
    <n v="900117244"/>
    <x v="14"/>
    <x v="2"/>
    <n v="10"/>
    <n v="95772"/>
    <x v="1"/>
    <n v="311"/>
    <n v="291"/>
    <s v="INICIADO"/>
    <s v="NO"/>
    <d v="2022-09-09T00:00:00"/>
    <d v="2024-01-09T00:00:00"/>
    <n v="138910464"/>
    <n v="15000000"/>
    <x v="83"/>
    <m/>
    <e v="#N/A"/>
    <m/>
    <m/>
    <m/>
    <n v="13662678"/>
    <x v="2"/>
    <n v="1"/>
    <m/>
    <m/>
    <s v="ADRIANA ISSIS RAMOS"/>
    <s v="adriana.ramos@gobiernobogota.gov.co"/>
  </r>
  <r>
    <s v="SANTA FE"/>
    <n v="3"/>
    <s v="O230616"/>
    <s v="O230616"/>
    <s v="Obligaciones por pagar Inversión vigencia anterior"/>
    <s v="OXP inversion directa vigencia anterior"/>
    <n v="51738233"/>
    <x v="105"/>
    <x v="10"/>
    <n v="11"/>
    <n v="272"/>
    <x v="1"/>
    <n v="312"/>
    <n v="292"/>
    <s v="INICIADO"/>
    <s v="NO"/>
    <d v="2022-11-01T00:00:00"/>
    <d v="2023-01-31T00:00:00"/>
    <n v="11700000"/>
    <n v="7800000"/>
    <x v="84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830133329"/>
    <x v="50"/>
    <x v="2"/>
    <n v="10"/>
    <n v="330"/>
    <x v="1"/>
    <n v="313"/>
    <n v="293"/>
    <s v="INICIADO"/>
    <s v="NO"/>
    <d v="2023-02-06T00:00:00"/>
    <d v="2023-12-30T00:00:00"/>
    <n v="464000000"/>
    <n v="16500000"/>
    <x v="85"/>
    <m/>
    <e v="#N/A"/>
    <m/>
    <m/>
    <m/>
    <n v="14025000"/>
    <x v="2"/>
    <n v="1"/>
    <m/>
    <m/>
    <s v="CRISTIAN SUA "/>
    <s v="cristian.sua@gobiernobogota.gov.co"/>
  </r>
  <r>
    <s v="SANTA FE"/>
    <n v="3"/>
    <s v="O230616"/>
    <s v="O230616"/>
    <s v="Obligaciones por pagar Inversión vigencia anterior"/>
    <s v="OXP inversion directa vigencia anterior"/>
    <n v="80228295"/>
    <x v="102"/>
    <x v="10"/>
    <n v="11"/>
    <n v="227"/>
    <x v="1"/>
    <n v="314"/>
    <n v="294"/>
    <s v="INICIADO"/>
    <s v="SI"/>
    <d v="2022-09-09T00:00:00"/>
    <d v="2023-01-31T00:00:00"/>
    <n v="11500000"/>
    <n v="1609986"/>
    <x v="0"/>
    <m/>
    <e v="#N/A"/>
    <m/>
    <m/>
    <m/>
    <n v="1609986"/>
    <x v="3"/>
    <n v="6"/>
    <m/>
    <m/>
    <s v="SARA FAJARDO "/>
    <s v="melinafajardo2@gmail.com"/>
  </r>
  <r>
    <s v="SANTA FE"/>
    <n v="3"/>
    <s v="O230616"/>
    <s v="O230616"/>
    <s v="Obligaciones por pagar Inversión vigencia anterior"/>
    <s v="OXP inversion directa vigencia anterior"/>
    <n v="52851657"/>
    <x v="99"/>
    <x v="10"/>
    <n v="11"/>
    <n v="221"/>
    <x v="1"/>
    <n v="315"/>
    <n v="295"/>
    <s v="INICIADO"/>
    <s v="SI"/>
    <d v="2022-09-07T00:00:00"/>
    <d v="2023-01-31T00:00:00"/>
    <n v="11500000"/>
    <n v="1686652"/>
    <x v="0"/>
    <m/>
    <e v="#N/A"/>
    <m/>
    <m/>
    <m/>
    <n v="1686652"/>
    <x v="3"/>
    <n v="6"/>
    <m/>
    <m/>
    <s v="SARA FAJARDO "/>
    <s v="melinafajardo2@gmail.com"/>
  </r>
  <r>
    <s v="SANTA FE"/>
    <n v="3"/>
    <s v="O230616"/>
    <s v="O230616"/>
    <s v="Obligaciones por pagar Inversión vigencia anterior"/>
    <s v="OXP inversion directa vigencia anterior"/>
    <n v="53129126"/>
    <x v="106"/>
    <x v="10"/>
    <n v="11"/>
    <n v="222"/>
    <x v="1"/>
    <n v="316"/>
    <n v="296"/>
    <s v="INICIADO"/>
    <s v="NO"/>
    <d v="2022-09-07T00:00:00"/>
    <d v="2023-01-31T00:00:00"/>
    <n v="11500000"/>
    <n v="1686652"/>
    <x v="0"/>
    <m/>
    <e v="#N/A"/>
    <m/>
    <m/>
    <m/>
    <n v="1686652"/>
    <x v="3"/>
    <n v="6"/>
    <m/>
    <m/>
    <s v="SARA FAJARDO "/>
    <s v="melinafajardo2@gmail.com"/>
  </r>
  <r>
    <s v="SANTA FE"/>
    <n v="3"/>
    <s v="O230616"/>
    <s v="O230616"/>
    <s v="Obligaciones por pagar Inversión vigencia anterior"/>
    <s v="OXP inversion directa vigencia anterior"/>
    <n v="1026580557"/>
    <x v="104"/>
    <x v="10"/>
    <n v="11"/>
    <n v="232"/>
    <x v="1"/>
    <n v="317"/>
    <n v="297"/>
    <s v="INICIADO"/>
    <s v="SI"/>
    <d v="2022-09-19T00:00:00"/>
    <d v="2023-02-18T00:00:00"/>
    <n v="11500000"/>
    <n v="1609986"/>
    <x v="0"/>
    <m/>
    <e v="#N/A"/>
    <m/>
    <m/>
    <m/>
    <n v="1609986"/>
    <x v="3"/>
    <n v="6"/>
    <m/>
    <m/>
    <s v="SARA FAJARDO "/>
    <s v="melinafajardo2@gmail.com"/>
  </r>
  <r>
    <s v="SANTA FE"/>
    <n v="3"/>
    <s v="O230616"/>
    <s v="O230616"/>
    <s v="Obligaciones por pagar Inversión vigencia anterior"/>
    <s v="OXP inversion directa vigencia anterior"/>
    <n v="80109084"/>
    <x v="103"/>
    <x v="10"/>
    <n v="11"/>
    <n v="235"/>
    <x v="1"/>
    <n v="318"/>
    <n v="298"/>
    <s v="INICIADO"/>
    <s v="SI"/>
    <d v="2022-09-15T00:00:00"/>
    <d v="2023-01-31T00:00:00"/>
    <n v="11500000"/>
    <n v="1609986"/>
    <x v="86"/>
    <m/>
    <e v="#N/A"/>
    <m/>
    <m/>
    <m/>
    <n v="0"/>
    <x v="3"/>
    <n v="6"/>
    <m/>
    <m/>
    <s v="SARA FAJARDO "/>
    <s v="melinafajardo2@gmail.com"/>
  </r>
  <r>
    <s v="SANTA FE"/>
    <n v="3"/>
    <s v="O230616"/>
    <s v="O230616"/>
    <s v="Obligaciones por pagar Inversión vigencia anterior"/>
    <s v="OXP inversion directa vigencia anterior"/>
    <n v="1019100145"/>
    <x v="101"/>
    <x v="10"/>
    <n v="11"/>
    <n v="197"/>
    <x v="1"/>
    <n v="319"/>
    <n v="299"/>
    <s v="INICIADO"/>
    <s v="SI"/>
    <d v="2022-09-02T00:00:00"/>
    <d v="2023-01-31T00:00:00"/>
    <n v="11500000"/>
    <n v="1609986"/>
    <x v="0"/>
    <m/>
    <e v="#N/A"/>
    <m/>
    <m/>
    <m/>
    <n v="1609986"/>
    <x v="3"/>
    <n v="6"/>
    <m/>
    <m/>
    <s v="SARA FAJARDO "/>
    <s v="melinafajardo2@gmail.com"/>
  </r>
  <r>
    <s v="SANTA FE"/>
    <n v="3"/>
    <s v="O230616"/>
    <s v="O230616"/>
    <s v="Obligaciones por pagar Inversión vigencia anterior"/>
    <s v="OXP inversion directa vigencia anterior"/>
    <n v="79957713"/>
    <x v="107"/>
    <x v="10"/>
    <n v="11"/>
    <n v="196"/>
    <x v="1"/>
    <n v="320"/>
    <n v="300"/>
    <s v="INICIADO"/>
    <s v="SI"/>
    <d v="2022-09-02T00:00:00"/>
    <d v="2023-04-02T00:00:00"/>
    <n v="11500000"/>
    <n v="1686652"/>
    <x v="0"/>
    <m/>
    <e v="#N/A"/>
    <m/>
    <m/>
    <m/>
    <n v="1686652"/>
    <x v="3"/>
    <n v="6"/>
    <m/>
    <m/>
    <s v="SARA FAJARDO "/>
    <s v="melinafajardo2@gmail.com"/>
  </r>
  <r>
    <s v="SANTA FE"/>
    <n v="3"/>
    <s v="O230616"/>
    <s v="O230616"/>
    <s v="Obligaciones por pagar Inversión vigencia anterior"/>
    <s v="OXP inversion directa vigencia anterior"/>
    <n v="900573269"/>
    <x v="108"/>
    <x v="11"/>
    <n v="18"/>
    <n v="277"/>
    <x v="0"/>
    <n v="368"/>
    <n v="348"/>
    <s v="INICIADO"/>
    <s v="SI"/>
    <d v="2022-02-01T00:00:00"/>
    <d v="2022-05-30T00:00:00"/>
    <n v="69711930"/>
    <n v="14732454"/>
    <x v="0"/>
    <m/>
    <e v="#N/A"/>
    <m/>
    <m/>
    <m/>
    <n v="14732454"/>
    <x v="2"/>
    <n v="1"/>
    <m/>
    <s v="INTERVNETORIA 278"/>
    <s v="SEBASTIAN RODRIGUEZ "/>
    <m/>
  </r>
  <r>
    <s v="SANTA FE"/>
    <n v="3"/>
    <s v="O230616"/>
    <s v="O230616"/>
    <s v="Obligaciones por pagar Inversión vigencia anterior"/>
    <s v="OXP inversion directa vigencia anterior"/>
    <n v="900245578"/>
    <x v="109"/>
    <x v="2"/>
    <n v="10"/>
    <n v="286"/>
    <x v="1"/>
    <n v="369"/>
    <n v="349"/>
    <s v="INICIADO"/>
    <s v="NO"/>
    <d v="2023-04-10T00:00:00"/>
    <d v="2024-01-09T00:00:00"/>
    <n v="240000000"/>
    <n v="240000000"/>
    <x v="0"/>
    <m/>
    <e v="#N/A"/>
    <m/>
    <m/>
    <m/>
    <n v="240000000"/>
    <x v="2"/>
    <n v="1"/>
    <m/>
    <s v="En ejecución "/>
    <s v="ADRIANA ISSIS RAMOS"/>
    <s v="adriana.ramos@gobiernobogota.gov.co"/>
  </r>
  <r>
    <s v="SANTA FE"/>
    <n v="3"/>
    <s v="O230616"/>
    <s v="O230616"/>
    <s v="Obligaciones por pagar Inversión vigencia anterior"/>
    <s v="OXP inversion directa vigencia anterior"/>
    <n v="900573269"/>
    <x v="108"/>
    <x v="11"/>
    <n v="18"/>
    <n v="324"/>
    <x v="1"/>
    <n v="370"/>
    <n v="350"/>
    <s v="INICIADO"/>
    <s v="SI"/>
    <d v="2023-02-13T00:00:00"/>
    <d v="2023-09-27T00:00:00"/>
    <n v="85671869"/>
    <n v="85671869"/>
    <x v="87"/>
    <m/>
    <e v="#N/A"/>
    <m/>
    <m/>
    <m/>
    <n v="9909893"/>
    <x v="2"/>
    <n v="1"/>
    <m/>
    <m/>
    <s v="JOSE DANIEL ALARCON "/>
    <s v="jose.alarcon@gobiernobogota.gov.co"/>
  </r>
  <r>
    <s v="SANTA FE"/>
    <n v="3"/>
    <s v="O230616"/>
    <s v="O230616"/>
    <s v="Obligaciones por pagar Inversión vigencia anterior"/>
    <s v="OXP inversion directa vigencia anterior"/>
    <n v="901656156"/>
    <x v="110"/>
    <x v="12"/>
    <n v="8"/>
    <n v="288"/>
    <x v="1"/>
    <n v="371"/>
    <n v="351"/>
    <s v="INICIADO"/>
    <s v="SI"/>
    <d v="2023-02-13T00:00:00"/>
    <d v="2023-09-27T00:00:00"/>
    <n v="475538731"/>
    <n v="475538731"/>
    <x v="88"/>
    <m/>
    <e v="#N/A"/>
    <m/>
    <m/>
    <m/>
    <n v="29712655"/>
    <x v="2"/>
    <n v="1"/>
    <m/>
    <m/>
    <s v="JOSE DANIEL ALARCON "/>
    <s v="jose.alarcon@gobiernobogota.gov.co"/>
  </r>
  <r>
    <s v="SANTA FE"/>
    <n v="3"/>
    <s v="O230616"/>
    <s v="O230616"/>
    <s v="Obligaciones por pagar Inversión vigencia anterior"/>
    <s v="OXP inversion directa vigencia anterior"/>
    <n v="901552466"/>
    <x v="111"/>
    <x v="2"/>
    <n v="10"/>
    <n v="266"/>
    <x v="0"/>
    <n v="217"/>
    <n v="197"/>
    <s v="INICIADO"/>
    <s v="SI"/>
    <d v="2022-02-15T00:00:00"/>
    <d v="2022-11-14T00:00:00"/>
    <n v="244844938"/>
    <n v="122422469"/>
    <x v="89"/>
    <m/>
    <e v="#N/A"/>
    <m/>
    <m/>
    <m/>
    <n v="0"/>
    <x v="0"/>
    <n v="2"/>
    <m/>
    <m/>
    <s v="JUAN CARLOS ESCOBAR"/>
    <s v="JUANC.ESCOBAR@GOBIERNOBOGOTA.GOV.CO"/>
  </r>
  <r>
    <s v="SANTA FE"/>
    <n v="3"/>
    <s v="O230616"/>
    <s v="O230616"/>
    <s v="Obligaciones por pagar Inversión vigencia anterior"/>
    <s v="OXP inversion directa vigencia anterior"/>
    <n v="1018474047"/>
    <x v="112"/>
    <x v="10"/>
    <n v="11"/>
    <n v="231"/>
    <x v="1"/>
    <n v="218"/>
    <n v="198"/>
    <s v="INICIADO"/>
    <s v="NO"/>
    <d v="2022-09-02T00:00:00"/>
    <d v="2022-12-31T00:00:00"/>
    <n v="19200000"/>
    <n v="4960000"/>
    <x v="62"/>
    <m/>
    <e v="#N/A"/>
    <m/>
    <m/>
    <m/>
    <n v="160000"/>
    <x v="3"/>
    <n v="6"/>
    <m/>
    <m/>
    <s v="SARA FAJARDO "/>
    <s v="melinafajardo2@gmail.com"/>
  </r>
  <r>
    <s v="SANTA FE"/>
    <n v="3"/>
    <s v="O230616"/>
    <s v="O230616"/>
    <s v="Obligaciones por pagar Inversión vigencia anterior"/>
    <s v="OXP inversion directa vigencia anterior"/>
    <n v="830043063"/>
    <x v="113"/>
    <x v="3"/>
    <n v="19"/>
    <n v="103309"/>
    <x v="1"/>
    <n v="219"/>
    <n v="199"/>
    <s v="INICIADO"/>
    <s v="NO"/>
    <d v="2023-02-08T00:00:00"/>
    <d v="2023-11-07T00:00:00"/>
    <n v="19977531"/>
    <n v="19977531"/>
    <x v="0"/>
    <m/>
    <e v="#N/A"/>
    <m/>
    <m/>
    <m/>
    <n v="19977531"/>
    <x v="2"/>
    <n v="1"/>
    <m/>
    <m/>
    <s v="JUAN CARLOS ESCOBAR"/>
    <s v="JUANC.ESCOBAR@GOBIERNOBOGOTA.GOV.CO"/>
  </r>
  <r>
    <s v="SANTA FE"/>
    <n v="3"/>
    <s v="O230616"/>
    <s v="O230616"/>
    <s v="Obligaciones por pagar Inversión vigencia anterior"/>
    <s v="OXP inversion directa vigencia anterior"/>
    <n v="1022393863"/>
    <x v="114"/>
    <x v="10"/>
    <n v="11"/>
    <n v="233"/>
    <x v="1"/>
    <n v="365"/>
    <n v="345"/>
    <s v="INICIADO"/>
    <s v="SI"/>
    <d v="2022-09-13T00:00:00"/>
    <d v="2023-01-12T00:00:00"/>
    <n v="15600000"/>
    <n v="5460000"/>
    <x v="90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022393863"/>
    <x v="114"/>
    <x v="10"/>
    <n v="11"/>
    <n v="233"/>
    <x v="1"/>
    <n v="366"/>
    <n v="346"/>
    <s v="INICIADO"/>
    <s v="SI"/>
    <d v="2022-09-13T00:00:00"/>
    <d v="2023-01-12T00:00:00"/>
    <n v="15600000"/>
    <n v="1560000"/>
    <x v="0"/>
    <m/>
    <e v="#N/A"/>
    <m/>
    <m/>
    <m/>
    <n v="156000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830133329"/>
    <x v="50"/>
    <x v="2"/>
    <n v="10"/>
    <n v="330"/>
    <x v="1"/>
    <n v="367"/>
    <n v="347"/>
    <s v="INICIADO"/>
    <s v="NO"/>
    <d v="2023-02-06T00:00:00"/>
    <d v="2023-12-30T00:00:00"/>
    <n v="464000000"/>
    <n v="139500000"/>
    <x v="91"/>
    <m/>
    <e v="#N/A"/>
    <m/>
    <m/>
    <m/>
    <n v="73066260"/>
    <x v="2"/>
    <n v="1"/>
    <m/>
    <m/>
    <s v="CRISTIAN SUA"/>
    <s v="cristian.sua@gobiernobogota.gov.co"/>
  </r>
  <r>
    <s v="SANTA FE"/>
    <n v="3"/>
    <s v="O230616"/>
    <s v="O230616"/>
    <s v="Obligaciones por pagar Inversión vigencia anterior"/>
    <s v="OXP inversion directa vigencia anterior"/>
    <n v="900360948"/>
    <x v="115"/>
    <x v="2"/>
    <n v="10"/>
    <n v="290"/>
    <x v="1"/>
    <n v="425"/>
    <n v="405"/>
    <s v="INICIADO"/>
    <s v="SI"/>
    <d v="2023-02-06T00:00:00"/>
    <d v="2023-06-05T00:00:00"/>
    <n v="116853029"/>
    <n v="116853029"/>
    <x v="92"/>
    <m/>
    <e v="#N/A"/>
    <m/>
    <m/>
    <m/>
    <n v="18320992"/>
    <x v="0"/>
    <n v="2"/>
    <m/>
    <s v="liquidado octubre pago noviembre"/>
    <s v="DIANA PATRICIA NOGUERA SIMIJACA"/>
    <s v="diana.noguera@gobiernobogota.gov.co"/>
  </r>
  <r>
    <s v="SANTA FE"/>
    <n v="3"/>
    <s v="O230616"/>
    <s v="O230616"/>
    <s v="Obligaciones por pagar Inversión vigencia anterior"/>
    <s v="OXP inversion directa vigencia anterior"/>
    <n v="901100455"/>
    <x v="51"/>
    <x v="5"/>
    <n v="6"/>
    <n v="315"/>
    <x v="1"/>
    <n v="386"/>
    <n v="366"/>
    <s v="INICIADO"/>
    <s v="NO"/>
    <d v="2022-12-15T00:00:00"/>
    <d v="2024-04-14T00:00:00"/>
    <n v="1952527040"/>
    <n v="256200000"/>
    <x v="45"/>
    <m/>
    <e v="#N/A"/>
    <m/>
    <m/>
    <m/>
    <n v="89228274"/>
    <x v="2"/>
    <n v="1"/>
    <m/>
    <s v="EN EJECUCIÓN"/>
    <s v="CRISTIAN SUA -LUISA CAMELO"/>
    <s v="cristian.sua@gobiernobogota.gov.co"/>
  </r>
  <r>
    <s v="SANTA FE"/>
    <n v="3"/>
    <s v="O230616"/>
    <s v="O230616"/>
    <s v="Obligaciones por pagar Inversión vigencia anterior"/>
    <s v="OXP inversion directa vigencia anterior"/>
    <n v="51977530"/>
    <x v="116"/>
    <x v="10"/>
    <n v="11"/>
    <n v="45"/>
    <x v="1"/>
    <n v="321"/>
    <n v="301"/>
    <s v="INICIADO"/>
    <s v="NO"/>
    <d v="2022-01-23T00:00:00"/>
    <d v="2022-12-22T00:00:00"/>
    <n v="25850000"/>
    <n v="1723333"/>
    <x v="93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23866211"/>
    <x v="117"/>
    <x v="10"/>
    <n v="11"/>
    <n v="46"/>
    <x v="1"/>
    <n v="322"/>
    <n v="302"/>
    <s v="INICIADO"/>
    <s v="SI"/>
    <d v="2022-01-23T00:00:00"/>
    <d v="2023-01-22T00:00:00"/>
    <n v="25850000"/>
    <n v="1723333"/>
    <x v="93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79752780"/>
    <x v="118"/>
    <x v="10"/>
    <n v="11"/>
    <n v="48"/>
    <x v="1"/>
    <n v="323"/>
    <n v="303"/>
    <s v="INICIADO"/>
    <s v="SI"/>
    <d v="2022-01-23T00:00:00"/>
    <d v="2023-01-07T00:00:00"/>
    <n v="25850000"/>
    <n v="2898333"/>
    <x v="94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010232137"/>
    <x v="119"/>
    <x v="10"/>
    <n v="11"/>
    <n v="49"/>
    <x v="1"/>
    <n v="324"/>
    <n v="304"/>
    <s v="INICIADO"/>
    <s v="NO"/>
    <d v="2022-01-23T00:00:00"/>
    <d v="2023-01-22T00:00:00"/>
    <n v="25850000"/>
    <n v="2585000"/>
    <x v="95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52886138"/>
    <x v="120"/>
    <x v="10"/>
    <n v="11"/>
    <n v="50"/>
    <x v="1"/>
    <n v="325"/>
    <n v="305"/>
    <s v="INICIADO"/>
    <s v="NO"/>
    <d v="2022-01-24T00:00:00"/>
    <d v="2023-01-23T00:00:00"/>
    <n v="25850000"/>
    <n v="1801667"/>
    <x v="96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136889352"/>
    <x v="121"/>
    <x v="10"/>
    <n v="11"/>
    <n v="51"/>
    <x v="1"/>
    <n v="326"/>
    <n v="306"/>
    <s v="INICIADO"/>
    <s v="NO"/>
    <d v="2022-01-23T00:00:00"/>
    <d v="2023-01-22T00:00:00"/>
    <n v="25850000"/>
    <n v="2585000"/>
    <x v="95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79772071"/>
    <x v="122"/>
    <x v="10"/>
    <n v="11"/>
    <n v="52"/>
    <x v="1"/>
    <n v="327"/>
    <n v="307"/>
    <s v="INICIADO"/>
    <s v="NO"/>
    <d v="2022-01-23T00:00:00"/>
    <d v="2023-01-22T00:00:00"/>
    <n v="25850000"/>
    <n v="1723333"/>
    <x v="93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032443824"/>
    <x v="123"/>
    <x v="10"/>
    <n v="11"/>
    <n v="53"/>
    <x v="1"/>
    <n v="328"/>
    <n v="308"/>
    <s v="INICIADO"/>
    <s v="NO"/>
    <d v="2022-01-23T00:00:00"/>
    <d v="2022-12-22T00:00:00"/>
    <n v="25850000"/>
    <n v="1723333"/>
    <x v="93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64571691"/>
    <x v="124"/>
    <x v="10"/>
    <n v="11"/>
    <n v="54"/>
    <x v="1"/>
    <n v="329"/>
    <n v="309"/>
    <s v="INICIADO"/>
    <s v="NO"/>
    <d v="2022-01-24T00:00:00"/>
    <d v="2023-01-23T00:00:00"/>
    <n v="25850000"/>
    <n v="1801667"/>
    <x v="96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007403672"/>
    <x v="125"/>
    <x v="10"/>
    <n v="11"/>
    <n v="55"/>
    <x v="1"/>
    <n v="330"/>
    <n v="310"/>
    <s v="INICIADO"/>
    <s v="NO"/>
    <d v="2022-01-23T00:00:00"/>
    <d v="2022-12-22T00:00:00"/>
    <n v="25850000"/>
    <n v="1723333"/>
    <x v="93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79994158"/>
    <x v="126"/>
    <x v="10"/>
    <n v="11"/>
    <n v="56"/>
    <x v="1"/>
    <n v="331"/>
    <n v="311"/>
    <s v="INICIADO"/>
    <s v="NO"/>
    <d v="2022-01-26T00:00:00"/>
    <d v="2023-01-25T00:00:00"/>
    <n v="25850000"/>
    <n v="1958333"/>
    <x v="97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52445223"/>
    <x v="127"/>
    <x v="10"/>
    <n v="11"/>
    <n v="59"/>
    <x v="1"/>
    <n v="332"/>
    <n v="312"/>
    <s v="INICIADO"/>
    <s v="NO"/>
    <d v="2022-01-26T00:00:00"/>
    <d v="2022-12-25T00:00:00"/>
    <n v="25850000"/>
    <n v="1958333"/>
    <x v="97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9450034"/>
    <x v="128"/>
    <x v="10"/>
    <n v="11"/>
    <n v="47"/>
    <x v="1"/>
    <n v="333"/>
    <n v="313"/>
    <s v="INICIADO"/>
    <s v="SI"/>
    <d v="2022-01-26T00:00:00"/>
    <d v="2023-01-25T00:00:00"/>
    <n v="25850000"/>
    <n v="1958333"/>
    <x v="97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59687264"/>
    <x v="129"/>
    <x v="10"/>
    <n v="11"/>
    <n v="57"/>
    <x v="1"/>
    <n v="334"/>
    <n v="314"/>
    <s v="INICIADO"/>
    <s v="NO"/>
    <d v="2022-01-26T00:00:00"/>
    <d v="2022-12-25T00:00:00"/>
    <n v="25850000"/>
    <n v="1958333"/>
    <x v="97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52458706"/>
    <x v="130"/>
    <x v="10"/>
    <n v="11"/>
    <n v="58"/>
    <x v="1"/>
    <n v="335"/>
    <n v="315"/>
    <s v="INICIADO"/>
    <s v="NO"/>
    <d v="2022-01-29T00:00:00"/>
    <d v="2022-12-28T00:00:00"/>
    <n v="25850000"/>
    <n v="3838333"/>
    <x v="98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014306053"/>
    <x v="131"/>
    <x v="10"/>
    <n v="11"/>
    <n v="269"/>
    <x v="1"/>
    <n v="336"/>
    <n v="316"/>
    <s v="INICIADO"/>
    <s v="SI"/>
    <d v="2022-10-19T00:00:00"/>
    <d v="2023-01-05T00:00:00"/>
    <n v="7050000"/>
    <n v="4151667"/>
    <x v="99"/>
    <m/>
    <e v="#N/A"/>
    <m/>
    <m/>
    <m/>
    <n v="1410000"/>
    <x v="3"/>
    <n v="6"/>
    <m/>
    <m/>
    <s v="SARA FAJARDO "/>
    <s v="melinafajardo2@gmail.com"/>
  </r>
  <r>
    <s v="SANTA FE"/>
    <n v="3"/>
    <s v="O230616"/>
    <s v="O230616"/>
    <s v="Obligaciones por pagar Inversión vigencia anterior"/>
    <s v="OXP inversion directa vigencia anterior"/>
    <n v="16843030"/>
    <x v="132"/>
    <x v="10"/>
    <n v="11"/>
    <n v="280"/>
    <x v="1"/>
    <n v="337"/>
    <n v="317"/>
    <s v="INICIADO"/>
    <s v="SI"/>
    <d v="2022-11-10T00:00:00"/>
    <d v="2023-01-09T00:00:00"/>
    <n v="4700000"/>
    <n v="2976667"/>
    <x v="100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80049577"/>
    <x v="133"/>
    <x v="10"/>
    <n v="11"/>
    <n v="281"/>
    <x v="1"/>
    <n v="338"/>
    <n v="318"/>
    <s v="INICIADO"/>
    <s v="SI"/>
    <d v="2022-11-10T00:00:00"/>
    <d v="2023-01-09T00:00:00"/>
    <n v="4700000"/>
    <n v="3055000"/>
    <x v="101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030569769"/>
    <x v="134"/>
    <x v="10"/>
    <n v="11"/>
    <n v="282"/>
    <x v="1"/>
    <n v="339"/>
    <n v="319"/>
    <s v="INICIADO"/>
    <s v="SI"/>
    <d v="2022-11-10T00:00:00"/>
    <d v="2023-01-09T00:00:00"/>
    <n v="4700000"/>
    <n v="3055000"/>
    <x v="101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94368341"/>
    <x v="135"/>
    <x v="10"/>
    <n v="11"/>
    <n v="283"/>
    <x v="1"/>
    <n v="340"/>
    <n v="320"/>
    <s v="INICIADO"/>
    <s v="SI"/>
    <d v="2022-02-01T00:00:00"/>
    <d v="2022-07-24T00:00:00"/>
    <n v="56113573"/>
    <n v="3055000"/>
    <x v="101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80239010"/>
    <x v="136"/>
    <x v="10"/>
    <n v="11"/>
    <n v="284"/>
    <x v="1"/>
    <n v="341"/>
    <n v="321"/>
    <s v="INICIADO"/>
    <s v="NO"/>
    <d v="2022-11-10T00:00:00"/>
    <d v="2023-01-09T00:00:00"/>
    <n v="4700000"/>
    <n v="3055000"/>
    <x v="101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1522035"/>
    <x v="137"/>
    <x v="10"/>
    <n v="11"/>
    <n v="292"/>
    <x v="1"/>
    <n v="342"/>
    <n v="322"/>
    <s v="INICIADO"/>
    <s v="NO"/>
    <d v="2022-11-30T00:00:00"/>
    <d v="2023-01-29T00:00:00"/>
    <n v="4700000"/>
    <n v="4700000"/>
    <x v="102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1200485"/>
    <x v="138"/>
    <x v="10"/>
    <n v="11"/>
    <n v="294"/>
    <x v="1"/>
    <n v="343"/>
    <n v="323"/>
    <s v="INICIADO"/>
    <s v="NO"/>
    <d v="2022-11-15T00:00:00"/>
    <d v="2023-01-14T00:00:00"/>
    <n v="4700000"/>
    <n v="3446667"/>
    <x v="103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1412016"/>
    <x v="139"/>
    <x v="10"/>
    <n v="11"/>
    <n v="295"/>
    <x v="1"/>
    <n v="344"/>
    <n v="324"/>
    <s v="INICIADO"/>
    <s v="NO"/>
    <d v="2022-11-15T00:00:00"/>
    <d v="2023-01-14T00:00:00"/>
    <n v="4700000"/>
    <n v="3446667"/>
    <x v="103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93134790"/>
    <x v="140"/>
    <x v="10"/>
    <n v="11"/>
    <n v="293"/>
    <x v="1"/>
    <n v="345"/>
    <n v="325"/>
    <s v="INICIADO"/>
    <s v="NO"/>
    <d v="2022-11-15T00:00:00"/>
    <d v="2023-01-14T00:00:00"/>
    <n v="4700000"/>
    <n v="3446667"/>
    <x v="103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015995087"/>
    <x v="141"/>
    <x v="10"/>
    <n v="11"/>
    <n v="296"/>
    <x v="1"/>
    <n v="346"/>
    <n v="326"/>
    <s v="INICIADO"/>
    <s v="NO"/>
    <d v="2022-11-17T00:00:00"/>
    <d v="2023-01-16T00:00:00"/>
    <n v="4700000"/>
    <n v="3603333"/>
    <x v="104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80372220"/>
    <x v="142"/>
    <x v="10"/>
    <n v="11"/>
    <n v="304"/>
    <x v="1"/>
    <n v="347"/>
    <n v="327"/>
    <s v="INICIADO"/>
    <s v="NO"/>
    <d v="2022-11-25T00:00:00"/>
    <d v="2022-12-31T00:00:00"/>
    <n v="4700000"/>
    <n v="4700000"/>
    <x v="105"/>
    <m/>
    <e v="#N/A"/>
    <m/>
    <m/>
    <m/>
    <n v="1880000"/>
    <x v="3"/>
    <n v="6"/>
    <m/>
    <m/>
    <s v="SARA FAJARDO "/>
    <s v="melinafajardo2@gmail.com"/>
  </r>
  <r>
    <s v="SANTA FE"/>
    <n v="3"/>
    <s v="O230616"/>
    <s v="O230616"/>
    <s v="Obligaciones por pagar Inversión vigencia anterior"/>
    <s v="OXP inversion directa vigencia anterior"/>
    <n v="79419523"/>
    <x v="143"/>
    <x v="10"/>
    <n v="11"/>
    <n v="317"/>
    <x v="1"/>
    <n v="348"/>
    <n v="328"/>
    <s v="INICIADO"/>
    <s v="NO"/>
    <d v="2022-11-29T00:00:00"/>
    <d v="2023-01-28T00:00:00"/>
    <n v="4700000"/>
    <n v="4700000"/>
    <x v="102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020843915"/>
    <x v="144"/>
    <x v="10"/>
    <n v="11"/>
    <n v="299"/>
    <x v="1"/>
    <n v="349"/>
    <n v="329"/>
    <s v="INICIADO"/>
    <s v="NO"/>
    <d v="2022-12-02T00:00:00"/>
    <d v="2023-02-01T00:00:00"/>
    <n v="4700000"/>
    <n v="4700000"/>
    <x v="102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010194133"/>
    <x v="145"/>
    <x v="10"/>
    <n v="11"/>
    <n v="298"/>
    <x v="1"/>
    <n v="350"/>
    <n v="330"/>
    <s v="INICIADO"/>
    <s v="NO"/>
    <d v="2022-12-02T00:00:00"/>
    <d v="2023-02-10T00:00:00"/>
    <n v="4700000"/>
    <n v="4700000"/>
    <x v="102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23866211"/>
    <x v="117"/>
    <x v="10"/>
    <n v="11"/>
    <n v="46"/>
    <x v="1"/>
    <n v="351"/>
    <n v="331"/>
    <s v="INICIADO"/>
    <s v="SI"/>
    <d v="2022-01-23T00:00:00"/>
    <d v="2023-01-22T00:00:00"/>
    <n v="25850000"/>
    <n v="2350000"/>
    <x v="106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52886138"/>
    <x v="120"/>
    <x v="10"/>
    <n v="11"/>
    <n v="50"/>
    <x v="1"/>
    <n v="352"/>
    <n v="332"/>
    <s v="INICIADO"/>
    <s v="NO"/>
    <d v="2022-01-24T00:00:00"/>
    <d v="2023-01-23T00:00:00"/>
    <n v="25850000"/>
    <n v="2350000"/>
    <x v="106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79772071"/>
    <x v="122"/>
    <x v="10"/>
    <n v="11"/>
    <n v="52"/>
    <x v="1"/>
    <n v="353"/>
    <n v="333"/>
    <s v="INICIADO"/>
    <s v="NO"/>
    <d v="2022-01-23T00:00:00"/>
    <d v="2023-01-22T00:00:00"/>
    <n v="25850000"/>
    <n v="2350000"/>
    <x v="106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64571691"/>
    <x v="124"/>
    <x v="10"/>
    <n v="11"/>
    <n v="54"/>
    <x v="1"/>
    <n v="354"/>
    <n v="334"/>
    <s v="INICIADO"/>
    <s v="NO"/>
    <d v="2022-01-24T00:00:00"/>
    <d v="2023-01-23T00:00:00"/>
    <n v="25850000"/>
    <n v="2350000"/>
    <x v="106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80068905"/>
    <x v="146"/>
    <x v="10"/>
    <n v="11"/>
    <n v="51"/>
    <x v="1"/>
    <n v="355"/>
    <n v="335"/>
    <s v="INICIADO"/>
    <s v="NO"/>
    <d v="2022-01-23T00:00:00"/>
    <d v="2023-01-22T00:00:00"/>
    <n v="25850000"/>
    <n v="2350000"/>
    <x v="107"/>
    <m/>
    <e v="#N/A"/>
    <m/>
    <m/>
    <m/>
    <n v="861667"/>
    <x v="3"/>
    <n v="6"/>
    <m/>
    <m/>
    <s v="SARA FAJARDO "/>
    <s v="melinafajardo2@gmail.com"/>
  </r>
  <r>
    <s v="SANTA FE"/>
    <n v="3"/>
    <s v="O230616"/>
    <s v="O230616"/>
    <s v="Obligaciones por pagar Inversión vigencia anterior"/>
    <s v="OXP inversion directa vigencia anterior"/>
    <n v="19450034"/>
    <x v="128"/>
    <x v="10"/>
    <n v="11"/>
    <n v="47"/>
    <x v="1"/>
    <n v="356"/>
    <n v="336"/>
    <s v="INICIADO"/>
    <s v="SI"/>
    <d v="2022-01-26T00:00:00"/>
    <d v="2023-01-25T00:00:00"/>
    <n v="25850000"/>
    <n v="2350000"/>
    <x v="106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79973182"/>
    <x v="147"/>
    <x v="10"/>
    <n v="11"/>
    <n v="49"/>
    <x v="1"/>
    <n v="357"/>
    <n v="337"/>
    <s v="INICIADO"/>
    <s v="NO"/>
    <d v="2022-01-23T00:00:00"/>
    <d v="2023-01-22T00:00:00"/>
    <n v="25850000"/>
    <n v="2350000"/>
    <x v="107"/>
    <m/>
    <e v="#N/A"/>
    <m/>
    <m/>
    <m/>
    <n v="861667"/>
    <x v="3"/>
    <n v="6"/>
    <m/>
    <m/>
    <s v="KAROL TALERO"/>
    <s v="KAROL .TALERO@GOBIERNOBOGOTA.GOV.CO"/>
  </r>
  <r>
    <s v="SANTA FE"/>
    <n v="3"/>
    <s v="O230616"/>
    <s v="O230616"/>
    <s v="Obligaciones por pagar Inversión vigencia anterior"/>
    <s v="OXP inversion directa vigencia anterior"/>
    <n v="79994158"/>
    <x v="126"/>
    <x v="10"/>
    <n v="11"/>
    <n v="56"/>
    <x v="1"/>
    <n v="358"/>
    <n v="338"/>
    <s v="INICIADO"/>
    <s v="NO"/>
    <d v="2022-01-26T00:00:00"/>
    <d v="2023-01-25T00:00:00"/>
    <n v="25850000"/>
    <n v="2350000"/>
    <x v="106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94368341"/>
    <x v="135"/>
    <x v="10"/>
    <n v="11"/>
    <n v="283"/>
    <x v="1"/>
    <n v="359"/>
    <n v="339"/>
    <s v="INICIADO"/>
    <s v="SI"/>
    <d v="2022-02-01T00:00:00"/>
    <d v="2022-07-24T00:00:00"/>
    <n v="56113573"/>
    <n v="705000"/>
    <x v="0"/>
    <m/>
    <e v="#N/A"/>
    <m/>
    <m/>
    <m/>
    <n v="705000"/>
    <x v="3"/>
    <n v="6"/>
    <m/>
    <m/>
    <s v="KAROL TALERO"/>
    <s v="KAROL .TALERO@GOBIERNOBOGOTA.GOV.CO"/>
  </r>
  <r>
    <s v="SANTA FE"/>
    <n v="3"/>
    <s v="O230616"/>
    <s v="O230616"/>
    <s v="Obligaciones por pagar Inversión vigencia anterior"/>
    <s v="OXP inversion directa vigencia anterior"/>
    <n v="80239010"/>
    <x v="136"/>
    <x v="10"/>
    <n v="11"/>
    <n v="284"/>
    <x v="1"/>
    <n v="360"/>
    <n v="340"/>
    <s v="INICIADO"/>
    <s v="NO"/>
    <d v="2022-11-10T00:00:00"/>
    <d v="2023-01-09T00:00:00"/>
    <n v="4700000"/>
    <n v="705000"/>
    <x v="0"/>
    <m/>
    <e v="#N/A"/>
    <m/>
    <m/>
    <m/>
    <n v="705000"/>
    <x v="3"/>
    <n v="6"/>
    <m/>
    <m/>
    <s v="KAROL TALERO"/>
    <s v="KAROL .TALERO@GOBIERNOBOGOTA.GOV.CO"/>
  </r>
  <r>
    <s v="SANTA FE"/>
    <n v="3"/>
    <s v="O230616"/>
    <s v="O230616"/>
    <s v="Obligaciones por pagar Inversión vigencia anterior"/>
    <s v="OXP inversion directa vigencia anterior"/>
    <n v="1030569769"/>
    <x v="134"/>
    <x v="10"/>
    <n v="11"/>
    <n v="282"/>
    <x v="1"/>
    <n v="361"/>
    <n v="341"/>
    <s v="INICIADO"/>
    <s v="SI"/>
    <d v="2022-11-10T00:00:00"/>
    <d v="2023-01-09T00:00:00"/>
    <n v="4700000"/>
    <n v="705000"/>
    <x v="0"/>
    <m/>
    <e v="#N/A"/>
    <m/>
    <m/>
    <m/>
    <n v="705000"/>
    <x v="3"/>
    <n v="6"/>
    <m/>
    <m/>
    <s v="KAROL TALERO"/>
    <s v="KAROL .TALERO@GOBIERNOBOGOTA.GOV.CO"/>
  </r>
  <r>
    <s v="SANTA FE"/>
    <n v="3"/>
    <s v="O230616"/>
    <s v="O230616"/>
    <s v="Obligaciones por pagar Inversión vigencia anterior"/>
    <s v="OXP inversion directa vigencia anterior"/>
    <n v="901524576"/>
    <x v="148"/>
    <x v="6"/>
    <n v="2"/>
    <n v="163"/>
    <x v="1"/>
    <n v="362"/>
    <n v="342"/>
    <s v="INICIADO"/>
    <s v="NO"/>
    <d v="2022-09-02T00:00:00"/>
    <d v="2022-11-01T00:00:00"/>
    <n v="28000000"/>
    <n v="15997"/>
    <x v="52"/>
    <m/>
    <e v="#N/A"/>
    <m/>
    <m/>
    <m/>
    <n v="15997"/>
    <x v="0"/>
    <n v="2"/>
    <m/>
    <s v="liquidacion octubre"/>
    <s v="DIANA PATRICIA NOGUERA SIMIJACA"/>
    <s v="diana.noguera@gobiernobogota.gov.co"/>
  </r>
  <r>
    <s v="SANTA FE"/>
    <n v="3"/>
    <s v="O230616"/>
    <s v="O230616"/>
    <s v="Obligaciones por pagar Inversión vigencia anterior"/>
    <s v="OXP inversion directa vigencia anterior"/>
    <n v="52371623"/>
    <x v="149"/>
    <x v="10"/>
    <n v="11"/>
    <n v="261"/>
    <x v="1"/>
    <n v="363"/>
    <n v="343"/>
    <s v="INICIADO"/>
    <s v="NO"/>
    <d v="2022-09-26T00:00:00"/>
    <d v="2023-01-06T00:00:00"/>
    <n v="13515000"/>
    <n v="4655167"/>
    <x v="108"/>
    <m/>
    <e v="#N/A"/>
    <m/>
    <m/>
    <m/>
    <n v="150167"/>
    <x v="3"/>
    <n v="6"/>
    <m/>
    <m/>
    <s v="KAROL TALERO"/>
    <s v="KAROL .TALERO@GOBIERNOBOGOTA.GOV.CO"/>
  </r>
  <r>
    <s v="SANTA FE"/>
    <n v="3"/>
    <s v="O230616"/>
    <s v="O230616"/>
    <s v="Obligaciones por pagar Inversión vigencia anterior"/>
    <s v="OXP inversion directa vigencia anterior"/>
    <n v="901100455"/>
    <x v="51"/>
    <x v="5"/>
    <n v="6"/>
    <n v="315"/>
    <x v="1"/>
    <n v="364"/>
    <n v="344"/>
    <s v="INICIADO"/>
    <s v="NO"/>
    <d v="2022-12-15T00:00:00"/>
    <d v="2024-04-14T00:00:00"/>
    <n v="1952527040"/>
    <n v="463365000"/>
    <x v="109"/>
    <m/>
    <e v="#N/A"/>
    <m/>
    <m/>
    <m/>
    <n v="46336500"/>
    <x v="2"/>
    <n v="1"/>
    <m/>
    <s v="EN EJECUCIÓN"/>
    <s v="CRISTIAN SUA -LUISA CAMELO"/>
    <s v="cristian.sua@gobiernobogota.gov.co"/>
  </r>
  <r>
    <s v="SANTA FE"/>
    <n v="3"/>
    <s v="O230616"/>
    <s v="O230616"/>
    <s v="Obligaciones por pagar Inversión vigencia anterior"/>
    <s v="OXP inversion directa vigencia anterior"/>
    <n v="830145023"/>
    <x v="150"/>
    <x v="6"/>
    <n v="2"/>
    <n v="335"/>
    <x v="1"/>
    <n v="387"/>
    <n v="367"/>
    <s v="INICIADO"/>
    <s v="NO"/>
    <d v="2023-01-30T00:00:00"/>
    <d v="2023-07-29T00:00:00"/>
    <n v="450000000"/>
    <n v="450000000"/>
    <x v="110"/>
    <m/>
    <e v="#N/A"/>
    <m/>
    <m/>
    <m/>
    <n v="737693"/>
    <x v="3"/>
    <n v="6"/>
    <m/>
    <s v="pendiente  TECNICO  REALICE  ACTA liberación"/>
    <s v="FREDDY ALBERTO MARQUEZ ARIAS"/>
    <s v="FREDDY.MARQUEZ@GOBIERNOBOGOTA.GOV.CO"/>
  </r>
  <r>
    <s v="SANTA FE"/>
    <n v="3"/>
    <s v="O230616"/>
    <s v="O230616"/>
    <s v="Obligaciones por pagar Inversión vigencia anterior"/>
    <s v="OXP inversion directa vigencia anterior"/>
    <n v="900117244"/>
    <x v="14"/>
    <x v="3"/>
    <n v="19"/>
    <n v="95772"/>
    <x v="1"/>
    <n v="372"/>
    <n v="352"/>
    <s v="INICIADO"/>
    <s v="SI"/>
    <d v="2022-09-09T00:00:00"/>
    <d v="2024-01-08T00:00:00"/>
    <n v="138910464"/>
    <n v="105610464"/>
    <x v="111"/>
    <m/>
    <e v="#N/A"/>
    <m/>
    <m/>
    <m/>
    <n v="84834389"/>
    <x v="2"/>
    <n v="1"/>
    <m/>
    <m/>
    <s v="JOHANNA MORALES RIZO"/>
    <s v="johanna.morales@gobiernobogota.gov.co"/>
  </r>
  <r>
    <s v="SANTA FE"/>
    <n v="3"/>
    <s v="O230616"/>
    <s v="O230616"/>
    <s v="Obligaciones por pagar Inversión vigencia anterior"/>
    <s v="OXP inversion directa vigencia anterior"/>
    <n v="901628929"/>
    <x v="151"/>
    <x v="11"/>
    <n v="18"/>
    <n v="242"/>
    <x v="1"/>
    <n v="373"/>
    <n v="353"/>
    <s v="INICIADO"/>
    <s v="NO"/>
    <d v="2022-12-13T00:00:00"/>
    <d v="2023-05-12T00:00:00"/>
    <n v="411078958"/>
    <n v="411078958"/>
    <x v="112"/>
    <m/>
    <e v="#N/A"/>
    <m/>
    <m/>
    <m/>
    <n v="199537911"/>
    <x v="2"/>
    <n v="1"/>
    <m/>
    <s v="verificar estado actual con el tenico"/>
    <s v="MAGDA LORENA DAVILA VELANDIA "/>
    <s v="magda.davila@gobiernobogota.gov.co"/>
  </r>
  <r>
    <s v="SANTA FE"/>
    <n v="3"/>
    <s v="O230616"/>
    <s v="O230616"/>
    <s v="Obligaciones por pagar Inversión vigencia anterior"/>
    <s v="OXP inversion directa vigencia anterior"/>
    <n v="900114572"/>
    <x v="152"/>
    <x v="2"/>
    <n v="10"/>
    <n v="289"/>
    <x v="1"/>
    <n v="374"/>
    <n v="354"/>
    <s v="INICIADO"/>
    <s v="NO"/>
    <d v="2023-01-23T00:00:00"/>
    <d v="2023-08-22T00:00:00"/>
    <n v="3216362901"/>
    <n v="1858623901"/>
    <x v="113"/>
    <m/>
    <e v="#N/A"/>
    <m/>
    <m/>
    <m/>
    <n v="0"/>
    <x v="2"/>
    <n v="1"/>
    <m/>
    <s v="verificar estado actual con el tenico"/>
    <s v="MAGDA LORENA DAVILA VELANDIA "/>
    <s v="magda.davila@gobiernobogota.gov.co"/>
  </r>
  <r>
    <s v="SANTA FE"/>
    <n v="3"/>
    <s v="O230616"/>
    <s v="O230616"/>
    <s v="Obligaciones por pagar Inversión vigencia anterior"/>
    <s v="OXP inversion directa vigencia anterior"/>
    <n v="900114572"/>
    <x v="152"/>
    <x v="2"/>
    <n v="10"/>
    <n v="289"/>
    <x v="1"/>
    <n v="375"/>
    <n v="355"/>
    <s v="INICIADO"/>
    <s v="NO"/>
    <d v="2023-01-23T00:00:00"/>
    <d v="2023-08-22T00:00:00"/>
    <n v="3216362901"/>
    <n v="1357739000"/>
    <x v="114"/>
    <m/>
    <e v="#N/A"/>
    <m/>
    <m/>
    <m/>
    <n v="191519375"/>
    <x v="2"/>
    <n v="1"/>
    <m/>
    <s v="verificar estado actual con el tenico"/>
    <s v="MAGDA LORENA DAVILA VELANDIA "/>
    <s v="magda.davila@gobiernobogota.gov.co"/>
  </r>
  <r>
    <s v="SANTA FE"/>
    <n v="3"/>
    <s v="O230616"/>
    <s v="O230616"/>
    <s v="Obligaciones por pagar Inversión vigencia anterior"/>
    <s v="OXP inversion directa vigencia anterior"/>
    <n v="901654803"/>
    <x v="153"/>
    <x v="11"/>
    <n v="18"/>
    <n v="297"/>
    <x v="1"/>
    <n v="376"/>
    <n v="356"/>
    <s v="INICIADO"/>
    <s v="NO"/>
    <d v="2022-12-13T00:00:00"/>
    <d v="2023-05-12T00:00:00"/>
    <n v="115617725"/>
    <n v="66378677"/>
    <x v="115"/>
    <m/>
    <e v="#N/A"/>
    <m/>
    <m/>
    <m/>
    <n v="8881982"/>
    <x v="2"/>
    <n v="1"/>
    <m/>
    <s v="verificar estado actual con el tenico"/>
    <s v="MAGDA LORENA DAVILA VELANDIA "/>
    <s v="magda.davila@gobiernobogota.gov.co"/>
  </r>
  <r>
    <s v="SANTA FE"/>
    <n v="3"/>
    <s v="O230616"/>
    <s v="O230616"/>
    <s v="Obligaciones por pagar Inversión vigencia anterior"/>
    <s v="OXP inversion directa vigencia anterior"/>
    <n v="901654803"/>
    <x v="153"/>
    <x v="11"/>
    <n v="18"/>
    <n v="297"/>
    <x v="1"/>
    <n v="377"/>
    <n v="357"/>
    <s v="INICIADO"/>
    <s v="NO"/>
    <d v="2022-12-13T00:00:00"/>
    <d v="2023-05-12T00:00:00"/>
    <n v="115617725"/>
    <n v="49239048"/>
    <x v="0"/>
    <m/>
    <e v="#N/A"/>
    <m/>
    <m/>
    <m/>
    <n v="49239048"/>
    <x v="2"/>
    <n v="1"/>
    <m/>
    <s v="verificar estado actual con el tenico"/>
    <s v="MAGDA LORENA DAVILA VELANDIA "/>
    <s v="magda.davila@gobiernobogota.gov.co"/>
  </r>
  <r>
    <s v="SANTA FE"/>
    <n v="3"/>
    <s v="O230616"/>
    <s v="O230616"/>
    <s v="Obligaciones por pagar Inversión vigencia anterior"/>
    <s v="OXP inversion directa vigencia anterior"/>
    <n v="901664333"/>
    <x v="110"/>
    <x v="12"/>
    <n v="8"/>
    <n v="325"/>
    <x v="1"/>
    <n v="378"/>
    <n v="358"/>
    <s v="INICIADO"/>
    <s v="NO"/>
    <d v="2023-01-23T00:00:00"/>
    <d v="2023-08-22T00:00:00"/>
    <n v="431560573"/>
    <n v="431560573"/>
    <x v="116"/>
    <m/>
    <e v="#N/A"/>
    <m/>
    <m/>
    <m/>
    <n v="46033485"/>
    <x v="2"/>
    <n v="1"/>
    <m/>
    <s v="verificar estado actual con el tenico"/>
    <s v="MAGDA LORENA DAVILA VELANDIA "/>
    <s v="magda.davila@gobiernobogota.gov.co"/>
  </r>
  <r>
    <s v="SANTA FE"/>
    <n v="3"/>
    <s v="O230616"/>
    <s v="O230616"/>
    <s v="Obligaciones por pagar Inversión vigencia anterior"/>
    <s v="OXP inversion directa vigencia anterior"/>
    <n v="899999115"/>
    <x v="1"/>
    <x v="5"/>
    <n v="6"/>
    <n v="331"/>
    <x v="1"/>
    <n v="300"/>
    <n v="280"/>
    <s v="INICIADO"/>
    <s v="NO"/>
    <d v="2023-02-17T00:00:00"/>
    <d v="2024-06-29T00:00:00"/>
    <n v="605000000"/>
    <n v="605000000"/>
    <x v="0"/>
    <m/>
    <e v="#N/A"/>
    <m/>
    <m/>
    <m/>
    <n v="605000000"/>
    <x v="2"/>
    <n v="1"/>
    <m/>
    <m/>
    <s v="DIEGO ARIAS MURCIA"/>
    <s v="diego.ariasm@gobiernobogota.gov.co"/>
  </r>
  <r>
    <s v="SANTA FE"/>
    <n v="3"/>
    <s v="O230616"/>
    <s v="O230616"/>
    <s v="Obligaciones por pagar Inversión vigencia anterior"/>
    <s v="OXP inversion directa vigencia anterior"/>
    <n v="901626344"/>
    <x v="154"/>
    <x v="12"/>
    <n v="8"/>
    <n v="240"/>
    <x v="1"/>
    <n v="379"/>
    <n v="359"/>
    <s v="INICIADO"/>
    <s v="SI"/>
    <d v="2022-12-13T00:00:00"/>
    <d v="2023-08-19T00:00:00"/>
    <n v="2752836002.9499998"/>
    <n v="2752836003"/>
    <x v="117"/>
    <m/>
    <e v="#N/A"/>
    <m/>
    <m/>
    <m/>
    <n v="2525600561"/>
    <x v="2"/>
    <n v="1"/>
    <m/>
    <s v="verificar estado actual con el tenico"/>
    <s v="MAGDA LORENA DAVILA VELANDIA "/>
    <s v="magda.davila@gobiernobogota.gov.co"/>
  </r>
  <r>
    <s v="SANTA FE"/>
    <n v="3"/>
    <s v="O230616"/>
    <s v="O230616"/>
    <s v="Obligaciones por pagar Inversión vigencia anterior"/>
    <s v="OXP inversion directa vigencia anterior"/>
    <n v="80200524"/>
    <x v="155"/>
    <x v="10"/>
    <n v="11"/>
    <n v="275"/>
    <x v="1"/>
    <n v="380"/>
    <n v="360"/>
    <s v="INICIADO"/>
    <s v="NO"/>
    <d v="2022-10-27T00:00:00"/>
    <d v="2023-01-26T00:00:00"/>
    <n v="14400000"/>
    <n v="8960000"/>
    <x v="118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901649173"/>
    <x v="156"/>
    <x v="2"/>
    <n v="10"/>
    <n v="279"/>
    <x v="1"/>
    <n v="381"/>
    <n v="361"/>
    <s v="INICIADO"/>
    <s v="NO"/>
    <d v="2023-01-11T00:00:00"/>
    <d v="2023-09-16T00:00:00"/>
    <n v="295327065"/>
    <n v="295327065"/>
    <x v="119"/>
    <m/>
    <e v="#N/A"/>
    <m/>
    <m/>
    <m/>
    <n v="270962582"/>
    <x v="2"/>
    <n v="1"/>
    <m/>
    <s v="verificar estado actual con el tenico"/>
    <s v="MAGDA LORENA DAVILA VELANDIA "/>
    <s v="magda.davila@gobiernobogota.gov.co"/>
  </r>
  <r>
    <s v="SANTA FE"/>
    <n v="3"/>
    <s v="O230616"/>
    <s v="O230616"/>
    <s v="Obligaciones por pagar Inversión vigencia anterior"/>
    <s v="OXP inversion directa vigencia anterior"/>
    <n v="830133329"/>
    <x v="50"/>
    <x v="2"/>
    <n v="10"/>
    <n v="330"/>
    <x v="1"/>
    <n v="383"/>
    <n v="363"/>
    <s v="INICIADO"/>
    <s v="NO"/>
    <d v="2023-02-06T00:00:00"/>
    <d v="2023-12-30T00:00:00"/>
    <n v="464000000"/>
    <n v="28000000"/>
    <x v="120"/>
    <m/>
    <e v="#N/A"/>
    <m/>
    <m/>
    <m/>
    <n v="50000"/>
    <x v="2"/>
    <n v="1"/>
    <m/>
    <m/>
    <s v="CRISTIAN SUA "/>
    <s v="cristian.sua@gobiernobogota.gov.co"/>
  </r>
  <r>
    <s v="SANTA FE"/>
    <n v="3"/>
    <s v="O230616"/>
    <s v="O230616"/>
    <s v="Obligaciones por pagar Inversión vigencia anterior"/>
    <s v="OXP inversion directa vigencia anterior"/>
    <n v="830133329"/>
    <x v="50"/>
    <x v="2"/>
    <n v="10"/>
    <n v="338"/>
    <x v="1"/>
    <n v="384"/>
    <n v="364"/>
    <s v="INICIADO"/>
    <s v="NO"/>
    <d v="2023-02-06T00:00:00"/>
    <d v="2023-12-30T00:00:00"/>
    <n v="699089015"/>
    <n v="229453011"/>
    <x v="121"/>
    <m/>
    <e v="#N/A"/>
    <m/>
    <m/>
    <m/>
    <n v="12491936"/>
    <x v="0"/>
    <n v="2"/>
    <m/>
    <m/>
    <s v="CRISTIAN SUA "/>
    <s v="cristian.sua@gobiernobogota.gov.co"/>
  </r>
  <r>
    <s v="SANTA FE"/>
    <n v="3"/>
    <s v="O230616"/>
    <s v="O230616"/>
    <s v="Obligaciones por pagar Inversión vigencia anterior"/>
    <s v="OXP inversion directa vigencia anterior"/>
    <n v="79789613"/>
    <x v="157"/>
    <x v="11"/>
    <n v="18"/>
    <n v="342"/>
    <x v="1"/>
    <n v="385"/>
    <n v="365"/>
    <s v="INICIADO"/>
    <s v="NO"/>
    <d v="2023-03-06T00:00:00"/>
    <d v="2023-10-05T00:00:00"/>
    <n v="21862680"/>
    <n v="21862680"/>
    <x v="122"/>
    <m/>
    <e v="#N/A"/>
    <m/>
    <m/>
    <m/>
    <n v="0"/>
    <x v="2"/>
    <n v="1"/>
    <m/>
    <m/>
    <s v="JOSE DANIEL ALARCON "/>
    <s v="jose.alarcon@gobiernobogota.gov.co"/>
  </r>
  <r>
    <s v="SANTA FE"/>
    <n v="3"/>
    <s v="O230616"/>
    <s v="O230616"/>
    <s v="Obligaciones por pagar Inversión vigencia anterior"/>
    <s v="OXP inversion directa vigencia anterior"/>
    <n v="901668693"/>
    <x v="158"/>
    <x v="12"/>
    <n v="8"/>
    <n v="334"/>
    <x v="1"/>
    <n v="382"/>
    <n v="615"/>
    <s v="INICIADO"/>
    <s v="NO"/>
    <d v="2023-03-06T00:00:00"/>
    <d v="2023-10-05T00:00:00"/>
    <n v="591735652"/>
    <n v="591736652"/>
    <x v="123"/>
    <m/>
    <e v="#N/A"/>
    <m/>
    <m/>
    <m/>
    <n v="30251233"/>
    <x v="2"/>
    <n v="1"/>
    <m/>
    <m/>
    <s v="JOSE DANIEL ALARCON "/>
    <s v="jose.alarcon@gobiernobogota.gov.co"/>
  </r>
  <r>
    <s v="SANTA FE"/>
    <n v="3"/>
    <s v="O230616"/>
    <s v="O230616"/>
    <s v="Obligaciones por pagar Inversión vigencia anterior"/>
    <s v="OXP inversion directa vigencia anterior"/>
    <n v="900300970"/>
    <x v="159"/>
    <x v="2"/>
    <n v="10"/>
    <n v="155"/>
    <x v="1"/>
    <n v="215"/>
    <n v="195"/>
    <s v="INICIADO"/>
    <s v="NO"/>
    <d v="2022-04-11T00:00:00"/>
    <d v="2023-01-10T00:00:00"/>
    <n v="20000000"/>
    <n v="20000000"/>
    <x v="0"/>
    <m/>
    <e v="#N/A"/>
    <m/>
    <m/>
    <m/>
    <n v="20000000"/>
    <x v="0"/>
    <n v="2"/>
    <m/>
    <s v="leonardo informa que se reasigna a el"/>
    <s v="LEONARDO CARRILLO"/>
    <m/>
  </r>
  <r>
    <s v="SANTA FE"/>
    <n v="3"/>
    <s v="O230616"/>
    <s v="O230616"/>
    <s v="Obligaciones por pagar Inversión vigencia anterior"/>
    <s v="OXP inversion directa vigencia anterior"/>
    <n v="1010192128"/>
    <x v="160"/>
    <x v="10"/>
    <n v="11"/>
    <n v="5"/>
    <x v="1"/>
    <n v="23"/>
    <n v="3"/>
    <s v="INICIADO"/>
    <s v="SI"/>
    <d v="2022-01-12T00:00:00"/>
    <d v="2022-12-17T00:00:00"/>
    <n v="83160000"/>
    <n v="4284000"/>
    <x v="124"/>
    <m/>
    <e v="#N/A"/>
    <m/>
    <m/>
    <m/>
    <n v="0"/>
    <x v="3"/>
    <n v="6"/>
    <m/>
    <m/>
    <s v="KAROL TALERO "/>
    <s v="KAROL .TALERO@GOBIERNOBOGOTA.GOV.CO"/>
  </r>
  <r>
    <s v="SANTA FE"/>
    <n v="3"/>
    <s v="O230616"/>
    <s v="O230616"/>
    <s v="Obligaciones por pagar Inversión vigencia anterior"/>
    <s v="OXP inversion directa vigencia anterior"/>
    <n v="16934608"/>
    <x v="161"/>
    <x v="10"/>
    <n v="11"/>
    <n v="3"/>
    <x v="1"/>
    <n v="24"/>
    <n v="4"/>
    <s v="INICIADO"/>
    <s v="NO"/>
    <d v="2022-01-11T00:00:00"/>
    <d v="2022-12-10T00:00:00"/>
    <n v="100100000"/>
    <n v="3033333"/>
    <x v="125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112905112"/>
    <x v="162"/>
    <x v="10"/>
    <n v="11"/>
    <n v="4"/>
    <x v="1"/>
    <n v="25"/>
    <n v="5"/>
    <s v="INICIADO"/>
    <s v="NO"/>
    <d v="2022-01-11T00:00:00"/>
    <d v="2023-01-10T00:00:00"/>
    <n v="83160000"/>
    <n v="2520000"/>
    <x v="126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52581670"/>
    <x v="163"/>
    <x v="10"/>
    <n v="11"/>
    <n v="10"/>
    <x v="1"/>
    <n v="26"/>
    <n v="6"/>
    <s v="INICIADO"/>
    <s v="NO"/>
    <d v="2022-01-14T00:00:00"/>
    <d v="2023-01-31T00:00:00"/>
    <n v="67100000"/>
    <n v="2643333"/>
    <x v="127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80242806"/>
    <x v="164"/>
    <x v="10"/>
    <n v="11"/>
    <n v="2"/>
    <x v="1"/>
    <n v="27"/>
    <n v="7"/>
    <s v="INICIADO"/>
    <s v="NO"/>
    <d v="2022-01-13T00:00:00"/>
    <d v="2023-01-23T00:00:00"/>
    <n v="25850000"/>
    <n v="940000"/>
    <x v="128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79056018"/>
    <x v="165"/>
    <x v="10"/>
    <n v="11"/>
    <n v="6"/>
    <x v="1"/>
    <n v="28"/>
    <n v="8"/>
    <s v="INICIADO"/>
    <s v="NO"/>
    <d v="2022-01-12T00:00:00"/>
    <d v="2022-12-31T00:00:00"/>
    <n v="40260000"/>
    <n v="1342000"/>
    <x v="129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5820325"/>
    <x v="166"/>
    <x v="10"/>
    <n v="11"/>
    <n v="7"/>
    <x v="1"/>
    <n v="29"/>
    <n v="9"/>
    <s v="INICIADO"/>
    <s v="NO"/>
    <d v="2022-01-12T00:00:00"/>
    <d v="2022-12-11T00:00:00"/>
    <n v="71720000"/>
    <n v="2390667"/>
    <x v="130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80547081"/>
    <x v="167"/>
    <x v="10"/>
    <n v="11"/>
    <n v="9"/>
    <x v="1"/>
    <n v="30"/>
    <n v="10"/>
    <s v="INICIADO"/>
    <s v="NO"/>
    <d v="2022-01-12T00:00:00"/>
    <d v="2023-01-11T00:00:00"/>
    <n v="71720000"/>
    <n v="2608001"/>
    <x v="131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5825354"/>
    <x v="168"/>
    <x v="10"/>
    <n v="11"/>
    <n v="14"/>
    <x v="1"/>
    <n v="31"/>
    <n v="11"/>
    <s v="INICIADO"/>
    <s v="NO"/>
    <d v="2022-01-13T00:00:00"/>
    <d v="2023-01-18T00:00:00"/>
    <n v="71720000"/>
    <n v="3912000"/>
    <x v="132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015434368"/>
    <x v="169"/>
    <x v="10"/>
    <n v="11"/>
    <n v="18"/>
    <x v="1"/>
    <n v="32"/>
    <n v="12"/>
    <s v="INICIADO"/>
    <s v="SI"/>
    <d v="2022-01-13T00:00:00"/>
    <d v="2023-01-12T00:00:00"/>
    <n v="67100000"/>
    <n v="2440000"/>
    <x v="133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101049166"/>
    <x v="170"/>
    <x v="10"/>
    <n v="11"/>
    <n v="19"/>
    <x v="1"/>
    <n v="33"/>
    <n v="13"/>
    <s v="INICIADO"/>
    <s v="NO"/>
    <d v="2022-01-17T00:00:00"/>
    <d v="2023-01-31T00:00:00"/>
    <n v="40260000"/>
    <n v="1952000"/>
    <x v="134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3275913"/>
    <x v="171"/>
    <x v="10"/>
    <n v="11"/>
    <n v="20"/>
    <x v="1"/>
    <n v="34"/>
    <n v="14"/>
    <s v="INICIADO"/>
    <s v="NO"/>
    <d v="2022-01-13T00:00:00"/>
    <d v="2023-01-03T00:00:00"/>
    <n v="52800000"/>
    <n v="2560000"/>
    <x v="135"/>
    <m/>
    <e v="#N/A"/>
    <m/>
    <m/>
    <m/>
    <n v="640000"/>
    <x v="3"/>
    <n v="6"/>
    <m/>
    <m/>
    <s v="KAROL TALERO "/>
    <s v="KAROL .TALERO@GOBIERNOBOGOTA.GOV.CO"/>
  </r>
  <r>
    <s v="SANTA FE"/>
    <n v="3"/>
    <s v="O230616"/>
    <s v="O230616"/>
    <s v="Obligaciones por pagar Inversión vigencia anterior"/>
    <s v="OXP inversion directa vigencia anterior"/>
    <n v="53178369"/>
    <x v="172"/>
    <x v="10"/>
    <n v="11"/>
    <n v="13"/>
    <x v="1"/>
    <n v="35"/>
    <n v="15"/>
    <s v="INICIADO"/>
    <s v="NO"/>
    <d v="2022-01-13T00:00:00"/>
    <d v="2023-01-18T00:00:00"/>
    <n v="67100000"/>
    <n v="4270000"/>
    <x v="136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39657311"/>
    <x v="173"/>
    <x v="10"/>
    <n v="11"/>
    <n v="15"/>
    <x v="1"/>
    <n v="36"/>
    <n v="16"/>
    <s v="INICIADO"/>
    <s v="NO"/>
    <d v="2022-01-18T00:00:00"/>
    <d v="2022-12-31T00:00:00"/>
    <n v="67100000"/>
    <n v="3456667"/>
    <x v="137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152439354"/>
    <x v="174"/>
    <x v="10"/>
    <n v="11"/>
    <n v="16"/>
    <x v="1"/>
    <n v="37"/>
    <n v="17"/>
    <s v="INICIADO"/>
    <s v="SI"/>
    <d v="2022-01-17T00:00:00"/>
    <d v="2022-12-31T00:00:00"/>
    <n v="67100000"/>
    <n v="3253334"/>
    <x v="138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51841202"/>
    <x v="175"/>
    <x v="10"/>
    <n v="11"/>
    <n v="17"/>
    <x v="1"/>
    <n v="38"/>
    <n v="18"/>
    <s v="INICIADO"/>
    <s v="SI"/>
    <d v="2022-01-18T00:00:00"/>
    <d v="2022-12-31T00:00:00"/>
    <n v="67100000"/>
    <n v="3456667"/>
    <x v="137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79463678"/>
    <x v="176"/>
    <x v="10"/>
    <n v="11"/>
    <n v="36"/>
    <x v="1"/>
    <n v="39"/>
    <n v="19"/>
    <s v="INICIADO"/>
    <s v="SI"/>
    <d v="2022-01-17T00:00:00"/>
    <d v="2023-01-16T00:00:00"/>
    <n v="67100000"/>
    <n v="9353333"/>
    <x v="139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016013382"/>
    <x v="177"/>
    <x v="10"/>
    <n v="11"/>
    <n v="33"/>
    <x v="1"/>
    <n v="40"/>
    <n v="20"/>
    <s v="INICIADO"/>
    <s v="SI"/>
    <d v="2022-01-14T00:00:00"/>
    <d v="2023-01-13T00:00:00"/>
    <n v="67100000"/>
    <n v="2643333"/>
    <x v="127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026559595"/>
    <x v="178"/>
    <x v="10"/>
    <n v="11"/>
    <n v="34"/>
    <x v="1"/>
    <n v="41"/>
    <n v="21"/>
    <s v="INICIADO"/>
    <s v="NO"/>
    <d v="2022-01-18T00:00:00"/>
    <d v="2022-12-17T00:00:00"/>
    <n v="67100000"/>
    <n v="3456667"/>
    <x v="137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022325648"/>
    <x v="179"/>
    <x v="10"/>
    <n v="11"/>
    <n v="28"/>
    <x v="1"/>
    <n v="42"/>
    <n v="22"/>
    <s v="INICIADO"/>
    <s v="SI"/>
    <d v="2022-01-17T00:00:00"/>
    <d v="2023-12-31T00:00:00"/>
    <n v="83160000"/>
    <n v="4032000"/>
    <x v="140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51958213"/>
    <x v="180"/>
    <x v="10"/>
    <n v="11"/>
    <n v="38"/>
    <x v="1"/>
    <n v="43"/>
    <n v="23"/>
    <s v="INICIADO"/>
    <s v="NO"/>
    <d v="2022-01-20T00:00:00"/>
    <d v="2022-09-12T00:00:00"/>
    <n v="67100000"/>
    <n v="19723333"/>
    <x v="0"/>
    <m/>
    <e v="#N/A"/>
    <m/>
    <m/>
    <m/>
    <n v="19723333"/>
    <x v="3"/>
    <n v="6"/>
    <m/>
    <m/>
    <s v="KAROL TALERO "/>
    <s v="KAROL .TALERO@GOBIERNOBOGOTA.GOV.CO"/>
  </r>
  <r>
    <s v="SANTA FE"/>
    <n v="3"/>
    <s v="O230616"/>
    <s v="O230616"/>
    <s v="Obligaciones por pagar Inversión vigencia anterior"/>
    <s v="OXP inversion directa vigencia anterior"/>
    <n v="1010185467"/>
    <x v="181"/>
    <x v="10"/>
    <n v="11"/>
    <n v="39"/>
    <x v="1"/>
    <n v="44"/>
    <n v="24"/>
    <s v="INICIADO"/>
    <s v="NO"/>
    <d v="2022-01-17T00:00:00"/>
    <d v="2022-12-16T00:00:00"/>
    <n v="67100000"/>
    <n v="3253333"/>
    <x v="141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019051534"/>
    <x v="182"/>
    <x v="10"/>
    <n v="11"/>
    <n v="40"/>
    <x v="1"/>
    <n v="45"/>
    <n v="25"/>
    <s v="INICIADO"/>
    <s v="SI"/>
    <d v="2022-01-17T00:00:00"/>
    <d v="2022-12-20T00:00:00"/>
    <n v="67100000"/>
    <n v="4066667"/>
    <x v="36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128281402"/>
    <x v="183"/>
    <x v="10"/>
    <n v="11"/>
    <n v="35"/>
    <x v="1"/>
    <n v="46"/>
    <n v="26"/>
    <s v="INICIADO"/>
    <s v="SI"/>
    <d v="2022-01-14T00:00:00"/>
    <d v="2023-01-04T00:00:00"/>
    <n v="67100000"/>
    <n v="2643333"/>
    <x v="127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016067102"/>
    <x v="184"/>
    <x v="10"/>
    <n v="11"/>
    <n v="31"/>
    <x v="1"/>
    <n v="47"/>
    <n v="27"/>
    <s v="INICIADO"/>
    <s v="SI"/>
    <d v="2022-01-14T00:00:00"/>
    <d v="2022-12-18T00:00:00"/>
    <n v="25850000"/>
    <n v="1018333"/>
    <x v="142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53003634"/>
    <x v="185"/>
    <x v="10"/>
    <n v="11"/>
    <n v="41"/>
    <x v="1"/>
    <n v="48"/>
    <n v="28"/>
    <s v="INICIADO"/>
    <s v="SI"/>
    <d v="2022-01-14T00:00:00"/>
    <d v="2023-01-14T00:00:00"/>
    <n v="77000000"/>
    <n v="5833333"/>
    <x v="143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35261208"/>
    <x v="186"/>
    <x v="10"/>
    <n v="11"/>
    <n v="37"/>
    <x v="1"/>
    <n v="49"/>
    <n v="29"/>
    <s v="INICIADO"/>
    <s v="NO"/>
    <d v="2022-01-17T00:00:00"/>
    <d v="2022-12-16T00:00:00"/>
    <n v="67100000"/>
    <n v="3253333"/>
    <x v="141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103364647"/>
    <x v="187"/>
    <x v="10"/>
    <n v="11"/>
    <n v="27"/>
    <x v="1"/>
    <n v="50"/>
    <n v="30"/>
    <s v="INICIADO"/>
    <s v="SI"/>
    <d v="2022-01-18T00:00:00"/>
    <d v="2023-01-30T00:00:00"/>
    <n v="25850000"/>
    <n v="10810001"/>
    <x v="102"/>
    <m/>
    <e v="#N/A"/>
    <m/>
    <m/>
    <m/>
    <n v="6110001"/>
    <x v="3"/>
    <n v="6"/>
    <m/>
    <m/>
    <s v="KAROL TALERO "/>
    <s v="KAROL .TALERO@GOBIERNOBOGOTA.GOV.CO"/>
  </r>
  <r>
    <s v="SANTA FE"/>
    <n v="3"/>
    <s v="O230616"/>
    <s v="O230616"/>
    <s v="Obligaciones por pagar Inversión vigencia anterior"/>
    <s v="OXP inversion directa vigencia anterior"/>
    <n v="87491348"/>
    <x v="188"/>
    <x v="10"/>
    <n v="11"/>
    <n v="30"/>
    <x v="1"/>
    <n v="51"/>
    <n v="31"/>
    <s v="INICIADO"/>
    <s v="NO"/>
    <d v="2022-01-17T00:00:00"/>
    <d v="2022-12-16T00:00:00"/>
    <n v="67100000"/>
    <n v="3253334"/>
    <x v="141"/>
    <m/>
    <e v="#N/A"/>
    <m/>
    <m/>
    <m/>
    <n v="1"/>
    <x v="3"/>
    <n v="6"/>
    <m/>
    <m/>
    <s v="KAROL TALERO "/>
    <s v="KAROL .TALERO@GOBIERNOBOGOTA.GOV.CO"/>
  </r>
  <r>
    <s v="SANTA FE"/>
    <n v="3"/>
    <s v="O230616"/>
    <s v="O230616"/>
    <s v="Obligaciones por pagar Inversión vigencia anterior"/>
    <s v="OXP inversion directa vigencia anterior"/>
    <n v="1039457970"/>
    <x v="189"/>
    <x v="10"/>
    <n v="11"/>
    <n v="29"/>
    <x v="1"/>
    <n v="52"/>
    <n v="32"/>
    <s v="INICIADO"/>
    <s v="NO"/>
    <d v="2022-01-18T00:00:00"/>
    <d v="2022-12-17T00:00:00"/>
    <n v="32560000"/>
    <n v="1677333"/>
    <x v="144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019062593"/>
    <x v="190"/>
    <x v="10"/>
    <n v="11"/>
    <n v="61"/>
    <x v="1"/>
    <n v="53"/>
    <n v="33"/>
    <s v="INICIADO"/>
    <s v="SI"/>
    <d v="2022-01-18T00:00:00"/>
    <d v="2022-12-21T00:00:00"/>
    <n v="40260000"/>
    <n v="2074000"/>
    <x v="145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124051252"/>
    <x v="191"/>
    <x v="10"/>
    <n v="11"/>
    <n v="44"/>
    <x v="1"/>
    <n v="54"/>
    <n v="34"/>
    <s v="INICIADO"/>
    <s v="SI"/>
    <d v="2022-01-19T00:00:00"/>
    <d v="2023-01-18T00:00:00"/>
    <n v="52800000"/>
    <n v="2880000"/>
    <x v="146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033759713"/>
    <x v="192"/>
    <x v="10"/>
    <n v="11"/>
    <n v="65"/>
    <x v="1"/>
    <n v="55"/>
    <n v="35"/>
    <s v="INICIADO"/>
    <s v="NO"/>
    <d v="2022-01-19T00:00:00"/>
    <d v="2022-08-18T00:00:00"/>
    <n v="25620000"/>
    <n v="2196000"/>
    <x v="27"/>
    <m/>
    <e v="#N/A"/>
    <m/>
    <m/>
    <m/>
    <n v="0"/>
    <x v="3"/>
    <n v="6"/>
    <m/>
    <m/>
    <s v="KAROL TALERO "/>
    <s v="KAROL .TALERO@GOBIERNOBOGOTA.GOV.CO"/>
  </r>
  <r>
    <s v="SANTA FE"/>
    <n v="3"/>
    <s v="O230616"/>
    <s v="O230616"/>
    <s v="Obligaciones por pagar Inversión vigencia anterior"/>
    <s v="OXP inversion directa vigencia anterior"/>
    <n v="79951390"/>
    <x v="193"/>
    <x v="10"/>
    <n v="11"/>
    <n v="82"/>
    <x v="1"/>
    <n v="56"/>
    <n v="36"/>
    <s v="INICIADO"/>
    <s v="NO"/>
    <d v="2022-01-21T00:00:00"/>
    <d v="2022-08-20T00:00:00"/>
    <n v="52920000"/>
    <n v="504000"/>
    <x v="0"/>
    <m/>
    <e v="#N/A"/>
    <m/>
    <m/>
    <m/>
    <n v="504000"/>
    <x v="3"/>
    <n v="6"/>
    <m/>
    <m/>
    <s v="KAROL TALERO "/>
    <s v="KAROL .TALERO@GOBIERNOBOGOTA.GOV.CO"/>
  </r>
  <r>
    <s v="SANTA FE"/>
    <n v="3"/>
    <s v="O230616"/>
    <s v="O230616"/>
    <s v="Obligaciones por pagar Inversión vigencia anterior"/>
    <s v="OXP inversion directa vigencia anterior"/>
    <n v="82360623"/>
    <x v="194"/>
    <x v="10"/>
    <n v="11"/>
    <n v="81"/>
    <x v="1"/>
    <n v="57"/>
    <n v="37"/>
    <s v="INICIADO"/>
    <s v="SI"/>
    <d v="2022-01-20T00:00:00"/>
    <d v="2023-01-19T00:00:00"/>
    <n v="25850000"/>
    <n v="1488333"/>
    <x v="107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52470597"/>
    <x v="195"/>
    <x v="10"/>
    <n v="11"/>
    <n v="85"/>
    <x v="1"/>
    <n v="58"/>
    <n v="38"/>
    <s v="INICIADO"/>
    <s v="SI"/>
    <d v="2022-01-20T00:00:00"/>
    <d v="2023-01-19T00:00:00"/>
    <n v="67100000"/>
    <n v="4270000"/>
    <x v="136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013599315"/>
    <x v="196"/>
    <x v="10"/>
    <n v="11"/>
    <n v="84"/>
    <x v="1"/>
    <n v="59"/>
    <n v="39"/>
    <s v="INICIADO"/>
    <s v="NO"/>
    <d v="2022-01-21T00:00:00"/>
    <d v="2023-01-20T00:00:00"/>
    <n v="25850000"/>
    <n v="1566667"/>
    <x v="147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53116983"/>
    <x v="197"/>
    <x v="10"/>
    <n v="11"/>
    <n v="73"/>
    <x v="1"/>
    <n v="60"/>
    <n v="40"/>
    <s v="INICIADO"/>
    <s v="NO"/>
    <d v="2022-01-21T00:00:00"/>
    <d v="2022-12-20T00:00:00"/>
    <n v="67100000"/>
    <n v="10166667"/>
    <x v="0"/>
    <m/>
    <e v="#N/A"/>
    <m/>
    <m/>
    <m/>
    <n v="10166667"/>
    <x v="3"/>
    <n v="6"/>
    <m/>
    <m/>
    <s v="KAROL TALERO "/>
    <s v="KAROL .TALERO@GOBIERNOBOGOTA.GOV.CO"/>
  </r>
  <r>
    <s v="SANTA FE"/>
    <n v="3"/>
    <s v="O230616"/>
    <s v="O230616"/>
    <s v="Obligaciones por pagar Inversión vigencia anterior"/>
    <s v="OXP inversion directa vigencia anterior"/>
    <n v="80180113"/>
    <x v="198"/>
    <x v="10"/>
    <n v="11"/>
    <n v="91"/>
    <x v="1"/>
    <n v="61"/>
    <n v="41"/>
    <s v="INICIADO"/>
    <s v="NO"/>
    <d v="2022-01-22T00:00:00"/>
    <d v="2022-08-21T00:00:00"/>
    <n v="42700000"/>
    <n v="3253334"/>
    <x v="0"/>
    <m/>
    <e v="#N/A"/>
    <m/>
    <m/>
    <m/>
    <n v="3253334"/>
    <x v="3"/>
    <n v="6"/>
    <m/>
    <m/>
    <s v="KAROL TALERO "/>
    <s v="KAROL .TALERO@GOBIERNOBOGOTA.GOV.CO"/>
  </r>
  <r>
    <s v="SANTA FE"/>
    <n v="3"/>
    <s v="O230616"/>
    <s v="O230616"/>
    <s v="Obligaciones por pagar Inversión vigencia anterior"/>
    <s v="OXP inversion directa vigencia anterior"/>
    <n v="53134051"/>
    <x v="199"/>
    <x v="10"/>
    <n v="11"/>
    <n v="94"/>
    <x v="1"/>
    <n v="62"/>
    <n v="42"/>
    <s v="INICIADO"/>
    <s v="SI"/>
    <d v="2022-01-24T00:00:00"/>
    <d v="2023-01-23T00:00:00"/>
    <n v="25850000"/>
    <n v="2663334"/>
    <x v="148"/>
    <m/>
    <e v="#N/A"/>
    <m/>
    <m/>
    <m/>
    <n v="861668"/>
    <x v="3"/>
    <n v="6"/>
    <m/>
    <m/>
    <s v="KAROL TALERO "/>
    <s v="KAROL .TALERO@GOBIERNOBOGOTA.GOV.CO"/>
  </r>
  <r>
    <s v="SANTA FE"/>
    <n v="3"/>
    <s v="O230616"/>
    <s v="O230616"/>
    <s v="Obligaciones por pagar Inversión vigencia anterior"/>
    <s v="OXP inversion directa vigencia anterior"/>
    <n v="79115862"/>
    <x v="200"/>
    <x v="10"/>
    <n v="11"/>
    <n v="113"/>
    <x v="1"/>
    <n v="63"/>
    <n v="43"/>
    <s v="INICIADO"/>
    <s v="NO"/>
    <d v="2022-01-24T00:00:00"/>
    <d v="2022-08-23T00:00:00"/>
    <n v="42700000"/>
    <n v="1"/>
    <x v="0"/>
    <m/>
    <e v="#N/A"/>
    <m/>
    <m/>
    <m/>
    <n v="1"/>
    <x v="3"/>
    <n v="6"/>
    <m/>
    <m/>
    <s v="KAROL TALERO "/>
    <s v="KAROL .TALERO@GOBIERNOBOGOTA.GOV.CO"/>
  </r>
  <r>
    <s v="SANTA FE"/>
    <n v="3"/>
    <s v="O230616"/>
    <s v="O230616"/>
    <s v="Obligaciones por pagar Inversión vigencia anterior"/>
    <s v="OXP inversion directa vigencia anterior"/>
    <n v="79971582"/>
    <x v="201"/>
    <x v="10"/>
    <n v="11"/>
    <n v="75"/>
    <x v="1"/>
    <n v="64"/>
    <n v="44"/>
    <s v="INICIADO"/>
    <s v="SI"/>
    <d v="2022-01-25T00:00:00"/>
    <d v="2023-01-24T00:00:00"/>
    <n v="67100000"/>
    <n v="4880000"/>
    <x v="149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016018905"/>
    <x v="202"/>
    <x v="10"/>
    <n v="11"/>
    <n v="123"/>
    <x v="1"/>
    <n v="65"/>
    <n v="45"/>
    <s v="INICIADO"/>
    <s v="NO"/>
    <d v="2022-01-25T00:00:00"/>
    <d v="2022-08-24T00:00:00"/>
    <n v="18900000"/>
    <n v="1260000"/>
    <x v="0"/>
    <m/>
    <e v="#N/A"/>
    <m/>
    <m/>
    <m/>
    <n v="1260000"/>
    <x v="3"/>
    <n v="6"/>
    <m/>
    <m/>
    <s v="KAROL TALERO "/>
    <s v="KAROL .TALERO@GOBIERNOBOGOTA.GOV.CO"/>
  </r>
  <r>
    <s v="SANTA FE"/>
    <n v="3"/>
    <s v="O230616"/>
    <s v="O230616"/>
    <s v="Obligaciones por pagar Inversión vigencia anterior"/>
    <s v="OXP inversion directa vigencia anterior"/>
    <n v="1010218952"/>
    <x v="203"/>
    <x v="10"/>
    <n v="11"/>
    <n v="121"/>
    <x v="1"/>
    <n v="66"/>
    <n v="46"/>
    <s v="INICIADO"/>
    <s v="NO"/>
    <d v="2022-02-04T00:00:00"/>
    <d v="2022-09-03T00:00:00"/>
    <n v="33600000"/>
    <n v="480000"/>
    <x v="0"/>
    <m/>
    <e v="#N/A"/>
    <m/>
    <m/>
    <m/>
    <n v="480000"/>
    <x v="3"/>
    <n v="6"/>
    <m/>
    <m/>
    <s v="KAROL TALERO "/>
    <s v="KAROL .TALERO@GOBIERNOBOGOTA.GOV.CO"/>
  </r>
  <r>
    <s v="SANTA FE"/>
    <n v="3"/>
    <s v="O230616"/>
    <s v="O230616"/>
    <s v="Obligaciones por pagar Inversión vigencia anterior"/>
    <s v="OXP inversion directa vigencia anterior"/>
    <n v="91517570"/>
    <x v="204"/>
    <x v="10"/>
    <n v="11"/>
    <n v="42"/>
    <x v="1"/>
    <n v="67"/>
    <n v="47"/>
    <s v="INICIADO"/>
    <s v="NO"/>
    <d v="2022-01-24T00:00:00"/>
    <d v="2022-12-23T00:00:00"/>
    <n v="77440000"/>
    <n v="5397334"/>
    <x v="150"/>
    <m/>
    <e v="#N/A"/>
    <m/>
    <m/>
    <m/>
    <n v="1"/>
    <x v="3"/>
    <n v="6"/>
    <m/>
    <m/>
    <s v="KAROL TALERO "/>
    <s v="KAROL .TALERO@GOBIERNOBOGOTA.GOV.CO"/>
  </r>
  <r>
    <s v="SANTA FE"/>
    <n v="3"/>
    <s v="O230616"/>
    <s v="O230616"/>
    <s v="Obligaciones por pagar Inversión vigencia anterior"/>
    <s v="OXP inversion directa vigencia anterior"/>
    <n v="1000971218"/>
    <x v="205"/>
    <x v="10"/>
    <n v="11"/>
    <n v="1"/>
    <x v="1"/>
    <n v="68"/>
    <n v="48"/>
    <s v="INICIADO"/>
    <s v="SI"/>
    <d v="2022-01-25T00:00:00"/>
    <d v="2023-01-24T00:00:00"/>
    <n v="58850000"/>
    <n v="4280000"/>
    <x v="151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52433219"/>
    <x v="206"/>
    <x v="10"/>
    <n v="11"/>
    <n v="76"/>
    <x v="1"/>
    <n v="69"/>
    <n v="49"/>
    <s v="INICIADO"/>
    <s v="NO"/>
    <d v="2022-01-28T00:00:00"/>
    <d v="2022-08-27T00:00:00"/>
    <n v="42700000"/>
    <n v="2440000"/>
    <x v="0"/>
    <m/>
    <e v="#N/A"/>
    <m/>
    <m/>
    <m/>
    <n v="2440000"/>
    <x v="3"/>
    <n v="6"/>
    <m/>
    <m/>
    <s v="KAROL TALERO "/>
    <s v="KAROL .TALERO@GOBIERNOBOGOTA.GOV.CO"/>
  </r>
  <r>
    <s v="SANTA FE"/>
    <n v="3"/>
    <s v="O230616"/>
    <s v="O230616"/>
    <s v="Obligaciones por pagar Inversión vigencia anterior"/>
    <s v="OXP inversion directa vigencia anterior"/>
    <n v="79801198"/>
    <x v="207"/>
    <x v="10"/>
    <n v="11"/>
    <n v="132"/>
    <x v="1"/>
    <n v="70"/>
    <n v="50"/>
    <s v="INICIADO"/>
    <s v="NO"/>
    <d v="2022-01-27T00:00:00"/>
    <d v="2022-08-26T00:00:00"/>
    <n v="33600000"/>
    <n v="1120000"/>
    <x v="0"/>
    <m/>
    <e v="#N/A"/>
    <m/>
    <m/>
    <m/>
    <n v="1120000"/>
    <x v="3"/>
    <n v="6"/>
    <m/>
    <m/>
    <s v="KAROL TALERO "/>
    <s v="KAROL .TALERO@GOBIERNOBOGOTA.GOV.CO"/>
  </r>
  <r>
    <s v="SANTA FE"/>
    <n v="3"/>
    <s v="O230616"/>
    <s v="O230616"/>
    <s v="Obligaciones por pagar Inversión vigencia anterior"/>
    <s v="OXP inversion directa vigencia anterior"/>
    <n v="1032358324"/>
    <x v="208"/>
    <x v="10"/>
    <n v="11"/>
    <n v="124"/>
    <x v="1"/>
    <n v="71"/>
    <n v="51"/>
    <s v="INICIADO"/>
    <s v="SI"/>
    <d v="2022-02-01T00:00:00"/>
    <d v="2022-11-21T00:00:00"/>
    <n v="20720000"/>
    <n v="2072001"/>
    <x v="152"/>
    <m/>
    <e v="#N/A"/>
    <m/>
    <m/>
    <m/>
    <n v="1381334"/>
    <x v="3"/>
    <n v="6"/>
    <m/>
    <m/>
    <s v="KAROL TALERO "/>
    <s v="KAROL .TALERO@GOBIERNOBOGOTA.GOV.CO"/>
  </r>
  <r>
    <s v="SANTA FE"/>
    <n v="3"/>
    <s v="O230616"/>
    <s v="O230616"/>
    <s v="Obligaciones por pagar Inversión vigencia anterior"/>
    <s v="OXP inversion directa vigencia anterior"/>
    <n v="1018502859"/>
    <x v="209"/>
    <x v="10"/>
    <n v="11"/>
    <n v="125"/>
    <x v="1"/>
    <n v="72"/>
    <n v="52"/>
    <s v="INICIADO"/>
    <s v="SI"/>
    <d v="2022-01-26T00:00:00"/>
    <d v="2023-01-25T00:00:00"/>
    <n v="32560000"/>
    <n v="2466667"/>
    <x v="153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000580349"/>
    <x v="210"/>
    <x v="10"/>
    <n v="11"/>
    <n v="141"/>
    <x v="1"/>
    <n v="73"/>
    <n v="53"/>
    <s v="INICIADO"/>
    <s v="NO"/>
    <d v="2022-01-26T00:00:00"/>
    <d v="2022-08-25T00:00:00"/>
    <n v="16450000"/>
    <n v="78335"/>
    <x v="0"/>
    <m/>
    <e v="#N/A"/>
    <m/>
    <m/>
    <m/>
    <n v="78335"/>
    <x v="3"/>
    <n v="6"/>
    <m/>
    <m/>
    <s v="KAROL TALERO "/>
    <s v="KAROL .TALERO@GOBIERNOBOGOTA.GOV.CO"/>
  </r>
  <r>
    <s v="SANTA FE"/>
    <n v="3"/>
    <s v="O230616"/>
    <s v="O230616"/>
    <s v="Obligaciones por pagar Inversión vigencia anterior"/>
    <s v="OXP inversion directa vigencia anterior"/>
    <n v="52848684"/>
    <x v="211"/>
    <x v="10"/>
    <n v="11"/>
    <n v="134"/>
    <x v="1"/>
    <n v="74"/>
    <n v="54"/>
    <s v="INICIADO"/>
    <s v="SI"/>
    <d v="2022-01-27T00:00:00"/>
    <d v="2022-08-30T00:00:00"/>
    <n v="33600000"/>
    <n v="1120000"/>
    <x v="0"/>
    <s v="Liberación"/>
    <n v="1"/>
    <n v="1120000"/>
    <n v="1"/>
    <d v="2023-09-29T00:00:00"/>
    <n v="0"/>
    <x v="3"/>
    <n v="6"/>
    <m/>
    <m/>
    <s v="IVAN PACHON "/>
    <s v="IVAN.PACHON@GOBIERNOBOGOTA.GOV.CO"/>
  </r>
  <r>
    <s v="SANTA FE"/>
    <n v="3"/>
    <s v="O230616"/>
    <s v="O230616"/>
    <s v="Obligaciones por pagar Inversión vigencia anterior"/>
    <s v="OXP inversion directa vigencia anterior"/>
    <n v="1012377174"/>
    <x v="212"/>
    <x v="10"/>
    <n v="11"/>
    <n v="147"/>
    <x v="1"/>
    <n v="75"/>
    <n v="55"/>
    <s v="INICIADO"/>
    <s v="NO"/>
    <d v="2022-02-01T00:00:00"/>
    <d v="2022-07-31T00:00:00"/>
    <n v="28800000"/>
    <n v="800000"/>
    <x v="0"/>
    <m/>
    <e v="#N/A"/>
    <m/>
    <m/>
    <m/>
    <n v="800000"/>
    <x v="3"/>
    <n v="6"/>
    <m/>
    <m/>
    <s v="IVAN PACHON "/>
    <s v="IVAN.PACHON@GOBIERNOBOGOTA.GOV.CO"/>
  </r>
  <r>
    <s v="SANTA FE"/>
    <n v="3"/>
    <s v="O230616"/>
    <s v="O230616"/>
    <s v="Obligaciones por pagar Inversión vigencia anterior"/>
    <s v="OXP inversion directa vigencia anterior"/>
    <n v="1014263010"/>
    <x v="213"/>
    <x v="10"/>
    <n v="11"/>
    <n v="148"/>
    <x v="1"/>
    <n v="76"/>
    <n v="56"/>
    <s v="INICIADO"/>
    <s v="NO"/>
    <d v="2022-02-01T00:00:00"/>
    <d v="2022-07-31T00:00:00"/>
    <n v="28800000"/>
    <n v="4800000"/>
    <x v="62"/>
    <m/>
    <e v="#N/A"/>
    <m/>
    <m/>
    <m/>
    <n v="0"/>
    <x v="3"/>
    <n v="6"/>
    <m/>
    <m/>
    <s v="IVAN PACHON "/>
    <s v="IVAN.PACHON@GOBIERNOBOGOTA.GOV.CO"/>
  </r>
  <r>
    <s v="SANTA FE"/>
    <n v="3"/>
    <s v="O230616"/>
    <s v="O230616"/>
    <s v="Obligaciones por pagar Inversión vigencia anterior"/>
    <s v="OXP inversion directa vigencia anterior"/>
    <n v="1022993911"/>
    <x v="214"/>
    <x v="10"/>
    <n v="11"/>
    <n v="83"/>
    <x v="1"/>
    <n v="77"/>
    <n v="57"/>
    <s v="INICIADO"/>
    <s v="NO"/>
    <d v="2022-01-28T00:00:00"/>
    <d v="2022-12-27T00:00:00"/>
    <n v="52800000"/>
    <n v="4320000"/>
    <x v="154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53119341"/>
    <x v="215"/>
    <x v="10"/>
    <n v="11"/>
    <n v="11"/>
    <x v="1"/>
    <n v="78"/>
    <n v="58"/>
    <s v="INICIADO"/>
    <s v="SI"/>
    <d v="2022-01-12T00:00:00"/>
    <d v="2023-01-11T00:00:00"/>
    <n v="67100000"/>
    <n v="2236667"/>
    <x v="155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79765033"/>
    <x v="216"/>
    <x v="10"/>
    <n v="11"/>
    <n v="12"/>
    <x v="1"/>
    <n v="79"/>
    <n v="59"/>
    <s v="INICIADO"/>
    <s v="SI"/>
    <d v="2022-01-13T00:00:00"/>
    <d v="2023-01-12T00:00:00"/>
    <n v="83160000"/>
    <n v="3024000"/>
    <x v="156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900990752"/>
    <x v="217"/>
    <x v="4"/>
    <n v="13"/>
    <n v="152"/>
    <x v="1"/>
    <n v="80"/>
    <n v="60"/>
    <s v="INICIADO"/>
    <s v="NO"/>
    <d v="2022-04-04T00:00:00"/>
    <d v="2022-06-03T00:00:00"/>
    <n v="14178000"/>
    <n v="7514000"/>
    <x v="157"/>
    <m/>
    <e v="#N/A"/>
    <m/>
    <m/>
    <m/>
    <n v="0"/>
    <x v="0"/>
    <n v="2"/>
    <m/>
    <m/>
    <s v="CESAR PATIÑO"/>
    <s v="CMAURICIOPC@HOTMAIL.ES"/>
  </r>
  <r>
    <s v="SANTA FE"/>
    <n v="3"/>
    <s v="O230616"/>
    <s v="O230616"/>
    <s v="Obligaciones por pagar Inversión vigencia anterior"/>
    <s v="OXP inversion directa vigencia anterior"/>
    <n v="1014180831"/>
    <x v="218"/>
    <x v="10"/>
    <n v="11"/>
    <n v="164"/>
    <x v="1"/>
    <n v="81"/>
    <n v="61"/>
    <s v="INICIADO"/>
    <s v="SI"/>
    <d v="2022-07-22T00:00:00"/>
    <d v="2023-01-21T00:00:00"/>
    <n v="37500000"/>
    <n v="5250000"/>
    <x v="158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80166444"/>
    <x v="219"/>
    <x v="10"/>
    <n v="11"/>
    <n v="165"/>
    <x v="1"/>
    <n v="82"/>
    <n v="62"/>
    <s v="INICIADO"/>
    <s v="SI"/>
    <d v="2022-07-22T00:00:00"/>
    <d v="2023-01-21T00:00:00"/>
    <n v="40390000"/>
    <n v="5654600"/>
    <x v="159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80822570"/>
    <x v="220"/>
    <x v="10"/>
    <n v="11"/>
    <n v="169"/>
    <x v="1"/>
    <n v="83"/>
    <n v="63"/>
    <s v="INICIADO"/>
    <s v="SI"/>
    <d v="2022-07-27T00:00:00"/>
    <d v="2023-01-26T00:00:00"/>
    <n v="40390000"/>
    <n v="7000933"/>
    <x v="160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52808814"/>
    <x v="221"/>
    <x v="10"/>
    <n v="11"/>
    <n v="172"/>
    <x v="1"/>
    <n v="84"/>
    <n v="64"/>
    <s v="INICIADO"/>
    <s v="SI"/>
    <d v="2022-07-27T00:00:00"/>
    <d v="2022-11-01T00:00:00"/>
    <n v="24000000"/>
    <n v="8960000"/>
    <x v="0"/>
    <m/>
    <e v="#N/A"/>
    <m/>
    <m/>
    <m/>
    <n v="8960000"/>
    <x v="3"/>
    <n v="6"/>
    <m/>
    <m/>
    <s v="IVAN PACHON "/>
    <s v="IVAN.PACHON@GOBIERNOBOGOTA.GOV.CO"/>
  </r>
  <r>
    <s v="SANTA FE"/>
    <n v="3"/>
    <s v="O230616"/>
    <s v="O230616"/>
    <s v="Obligaciones por pagar Inversión vigencia anterior"/>
    <s v="OXP inversion directa vigencia anterior"/>
    <n v="63341944"/>
    <x v="222"/>
    <x v="10"/>
    <n v="11"/>
    <n v="171"/>
    <x v="1"/>
    <n v="85"/>
    <n v="65"/>
    <s v="INICIADO"/>
    <s v="NO"/>
    <d v="2022-07-29T00:00:00"/>
    <d v="2022-12-28T00:00:00"/>
    <n v="40390000"/>
    <n v="7539467"/>
    <x v="161"/>
    <m/>
    <e v="#N/A"/>
    <m/>
    <m/>
    <m/>
    <n v="269267"/>
    <x v="3"/>
    <n v="6"/>
    <m/>
    <m/>
    <s v="IVAN PACHON "/>
    <s v="IVAN.PACHON@GOBIERNOBOGOTA.GOV.CO"/>
  </r>
  <r>
    <s v="SANTA FE"/>
    <n v="3"/>
    <s v="O230616"/>
    <s v="O230616"/>
    <s v="Obligaciones por pagar Inversión vigencia anterior"/>
    <s v="OXP inversion directa vigencia anterior"/>
    <n v="1081792430"/>
    <x v="223"/>
    <x v="10"/>
    <n v="11"/>
    <n v="167"/>
    <x v="1"/>
    <n v="86"/>
    <n v="66"/>
    <s v="INICIADO"/>
    <s v="NO"/>
    <d v="2022-08-04T00:00:00"/>
    <d v="2022-12-31T00:00:00"/>
    <n v="24000000"/>
    <n v="5280000"/>
    <x v="62"/>
    <s v="Liberación"/>
    <n v="1"/>
    <n v="480000"/>
    <n v="1"/>
    <d v="2023-09-29T00:00:00"/>
    <n v="0"/>
    <x v="3"/>
    <n v="6"/>
    <m/>
    <m/>
    <s v="IVAN PACHON "/>
    <s v="IVAN.PACHON@GOBIERNOBOGOTA.GOV.CO"/>
  </r>
  <r>
    <s v="SANTA FE"/>
    <n v="3"/>
    <s v="O230616"/>
    <s v="O230616"/>
    <s v="Obligaciones por pagar Inversión vigencia anterior"/>
    <s v="OXP inversion directa vigencia anterior"/>
    <n v="79913115"/>
    <x v="224"/>
    <x v="10"/>
    <n v="11"/>
    <n v="170"/>
    <x v="1"/>
    <n v="87"/>
    <n v="67"/>
    <s v="INICIADO"/>
    <s v="NO"/>
    <d v="2022-08-02T00:00:00"/>
    <d v="2022-12-31T00:00:00"/>
    <n v="27500000"/>
    <n v="19250001"/>
    <x v="0"/>
    <m/>
    <e v="#N/A"/>
    <m/>
    <m/>
    <m/>
    <n v="19250001"/>
    <x v="3"/>
    <n v="6"/>
    <m/>
    <m/>
    <s v="IVAN PACHON "/>
    <s v="IVAN.PACHON@GOBIERNOBOGOTA.GOV.CO"/>
  </r>
  <r>
    <s v="SANTA FE"/>
    <n v="3"/>
    <s v="O230616"/>
    <s v="O230616"/>
    <s v="Obligaciones por pagar Inversión vigencia anterior"/>
    <s v="OXP inversion directa vigencia anterior"/>
    <n v="1033731738"/>
    <x v="225"/>
    <x v="10"/>
    <n v="11"/>
    <n v="168"/>
    <x v="1"/>
    <n v="88"/>
    <n v="68"/>
    <s v="INICIADO"/>
    <s v="SI"/>
    <d v="2022-08-04T00:00:00"/>
    <d v="2023-01-03T00:00:00"/>
    <n v="25860000"/>
    <n v="5721600"/>
    <x v="162"/>
    <m/>
    <e v="#N/A"/>
    <m/>
    <m/>
    <m/>
    <n v="32400"/>
    <x v="3"/>
    <n v="6"/>
    <m/>
    <m/>
    <s v="IVAN PACHON "/>
    <s v="IVAN.PACHON@GOBIERNOBOGOTA.GOV.CO"/>
  </r>
  <r>
    <s v="SANTA FE"/>
    <n v="3"/>
    <s v="O230616"/>
    <s v="O230616"/>
    <s v="Obligaciones por pagar Inversión vigencia anterior"/>
    <s v="OXP inversion directa vigencia anterior"/>
    <n v="1030633297"/>
    <x v="226"/>
    <x v="10"/>
    <n v="11"/>
    <n v="166"/>
    <x v="1"/>
    <n v="89"/>
    <n v="69"/>
    <s v="INICIADO"/>
    <s v="NO"/>
    <d v="2022-08-04T00:00:00"/>
    <d v="2022-12-31T00:00:00"/>
    <n v="24000000"/>
    <n v="5280000"/>
    <x v="62"/>
    <m/>
    <e v="#N/A"/>
    <m/>
    <m/>
    <m/>
    <n v="480000"/>
    <x v="3"/>
    <n v="6"/>
    <m/>
    <m/>
    <s v="IVAN PACHON "/>
    <s v="IVAN.PACHON@GOBIERNOBOGOTA.GOV.CO"/>
  </r>
  <r>
    <s v="SANTA FE"/>
    <n v="3"/>
    <s v="O230616"/>
    <s v="O230616"/>
    <s v="Obligaciones por pagar Inversión vigencia anterior"/>
    <s v="OXP inversion directa vigencia anterior"/>
    <n v="79055269"/>
    <x v="227"/>
    <x v="10"/>
    <n v="11"/>
    <n v="175"/>
    <x v="1"/>
    <n v="90"/>
    <n v="70"/>
    <s v="INICIADO"/>
    <s v="NO"/>
    <d v="2022-08-04T00:00:00"/>
    <d v="2022-12-31T00:00:00"/>
    <n v="37800000"/>
    <n v="10332000"/>
    <x v="163"/>
    <m/>
    <e v="#N/A"/>
    <m/>
    <m/>
    <m/>
    <n v="2772000"/>
    <x v="3"/>
    <n v="6"/>
    <m/>
    <m/>
    <s v="IVAN PACHON "/>
    <s v="IVAN.PACHON@GOBIERNOBOGOTA.GOV.CO"/>
  </r>
  <r>
    <s v="SANTA FE"/>
    <n v="3"/>
    <s v="O230616"/>
    <s v="O230616"/>
    <s v="Obligaciones por pagar Inversión vigencia anterior"/>
    <s v="OXP inversion directa vigencia anterior"/>
    <n v="80098547"/>
    <x v="228"/>
    <x v="10"/>
    <n v="11"/>
    <n v="180"/>
    <x v="1"/>
    <n v="91"/>
    <n v="71"/>
    <s v="INICIADO"/>
    <s v="NO"/>
    <d v="2022-08-05T00:00:00"/>
    <d v="2022-12-31T00:00:00"/>
    <n v="30500000"/>
    <n v="6913334"/>
    <x v="42"/>
    <s v="Liberación"/>
    <n v="1"/>
    <n v="813334"/>
    <n v="1"/>
    <d v="2023-09-29T00:00:00"/>
    <n v="0"/>
    <x v="3"/>
    <n v="6"/>
    <m/>
    <m/>
    <s v="IVAN PACHON "/>
    <s v="IVAN.PACHON@GOBIERNOBOGOTA.GOV.CO"/>
  </r>
  <r>
    <s v="SANTA FE"/>
    <n v="3"/>
    <s v="O230616"/>
    <s v="O230616"/>
    <s v="Obligaciones por pagar Inversión vigencia anterior"/>
    <s v="OXP inversion directa vigencia anterior"/>
    <n v="901374618"/>
    <x v="229"/>
    <x v="3"/>
    <n v="19"/>
    <n v="94036"/>
    <x v="1"/>
    <n v="92"/>
    <n v="72"/>
    <s v="INICIADO"/>
    <s v="NO"/>
    <d v="2022-07-29T00:00:00"/>
    <d v="2022-08-28T00:00:00"/>
    <n v="133946278.44"/>
    <n v="1"/>
    <x v="0"/>
    <m/>
    <e v="#N/A"/>
    <m/>
    <m/>
    <m/>
    <n v="1"/>
    <x v="0"/>
    <n v="2"/>
    <m/>
    <m/>
    <s v="LEONARDO CARRILLO"/>
    <m/>
  </r>
  <r>
    <s v="SANTA FE"/>
    <n v="3"/>
    <s v="O230616"/>
    <s v="O230616"/>
    <s v="Obligaciones por pagar Inversión vigencia anterior"/>
    <s v="OXP inversion directa vigencia anterior"/>
    <n v="79290857"/>
    <x v="230"/>
    <x v="10"/>
    <n v="11"/>
    <n v="174"/>
    <x v="1"/>
    <n v="93"/>
    <n v="73"/>
    <s v="INICIADO"/>
    <s v="NO"/>
    <d v="2022-08-12T00:00:00"/>
    <d v="2022-12-31T00:00:00"/>
    <n v="13635000"/>
    <n v="3726900"/>
    <x v="164"/>
    <s v="Liberación"/>
    <n v="1"/>
    <n v="999900"/>
    <n v="1"/>
    <d v="2023-09-29T00:00:00"/>
    <n v="0"/>
    <x v="3"/>
    <n v="6"/>
    <m/>
    <m/>
    <s v="IVAN PACHON "/>
    <s v="IVAN.PACHON@GOBIERNOBOGOTA.GOV.CO"/>
  </r>
  <r>
    <s v="SANTA FE"/>
    <n v="3"/>
    <s v="O230616"/>
    <s v="O230616"/>
    <s v="Obligaciones por pagar Inversión vigencia anterior"/>
    <s v="OXP inversion directa vigencia anterior"/>
    <n v="52225347"/>
    <x v="231"/>
    <x v="10"/>
    <n v="11"/>
    <n v="176"/>
    <x v="1"/>
    <n v="94"/>
    <n v="74"/>
    <s v="INICIADO"/>
    <s v="NO"/>
    <d v="2022-08-12T00:00:00"/>
    <d v="2022-12-31T00:00:00"/>
    <n v="24000000"/>
    <n v="6560000"/>
    <x v="62"/>
    <s v="Liberación"/>
    <n v="1"/>
    <n v="1760000"/>
    <n v="1"/>
    <d v="2023-09-29T00:00:00"/>
    <n v="0"/>
    <x v="3"/>
    <n v="6"/>
    <m/>
    <m/>
    <s v="IVAN PACHON "/>
    <s v="IVAN.PACHON@GOBIERNOBOGOTA.GOV.CO"/>
  </r>
  <r>
    <s v="SANTA FE"/>
    <n v="3"/>
    <s v="O230616"/>
    <s v="O230616"/>
    <s v="Obligaciones por pagar Inversión vigencia anterior"/>
    <s v="OXP inversion directa vigencia anterior"/>
    <n v="80033800"/>
    <x v="232"/>
    <x v="10"/>
    <n v="11"/>
    <n v="177"/>
    <x v="1"/>
    <n v="95"/>
    <n v="75"/>
    <s v="INICIADO"/>
    <s v="SI"/>
    <d v="2022-08-12T00:00:00"/>
    <d v="2023-01-11T00:00:00"/>
    <n v="14550000"/>
    <n v="3977000"/>
    <x v="165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79750912"/>
    <x v="233"/>
    <x v="10"/>
    <n v="11"/>
    <n v="204"/>
    <x v="1"/>
    <n v="96"/>
    <n v="76"/>
    <s v="INICIADO"/>
    <s v="SI"/>
    <d v="2022-08-21T00:00:00"/>
    <d v="2023-01-20T00:00:00"/>
    <n v="10800000"/>
    <n v="1800000"/>
    <x v="166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52426849"/>
    <x v="234"/>
    <x v="10"/>
    <n v="11"/>
    <n v="206"/>
    <x v="1"/>
    <n v="97"/>
    <n v="77"/>
    <s v="INICIADO"/>
    <s v="NO"/>
    <d v="2021-09-16T00:00:00"/>
    <d v="2021-12-31T00:00:00"/>
    <n v="19800000"/>
    <n v="9072000"/>
    <x v="167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015440025"/>
    <x v="235"/>
    <x v="10"/>
    <n v="11"/>
    <n v="208"/>
    <x v="1"/>
    <n v="98"/>
    <n v="78"/>
    <s v="INICIADO"/>
    <s v="SI"/>
    <d v="2021-09-16T00:00:00"/>
    <d v="2021-12-31T00:00:00"/>
    <n v="13083000"/>
    <n v="3660000"/>
    <x v="168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016067742"/>
    <x v="236"/>
    <x v="10"/>
    <n v="11"/>
    <n v="228"/>
    <x v="1"/>
    <n v="99"/>
    <n v="79"/>
    <s v="INICIADO"/>
    <s v="NO"/>
    <d v="2021-10-04T00:00:00"/>
    <d v="2021-12-31T00:00:00"/>
    <n v="13083000"/>
    <n v="160000"/>
    <x v="169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082879244"/>
    <x v="237"/>
    <x v="10"/>
    <n v="11"/>
    <n v="230"/>
    <x v="1"/>
    <n v="100"/>
    <n v="80"/>
    <s v="INICIADO"/>
    <s v="SI"/>
    <d v="2021-10-25T00:00:00"/>
    <d v="2022-01-20T00:00:00"/>
    <n v="11468000"/>
    <n v="122000"/>
    <x v="0"/>
    <m/>
    <e v="#N/A"/>
    <m/>
    <m/>
    <m/>
    <n v="122000"/>
    <x v="3"/>
    <n v="6"/>
    <m/>
    <m/>
    <s v="IVAN PACHON "/>
    <s v="IVAN.PACHON@GOBIERNOBOGOTA.GOV.CO"/>
  </r>
  <r>
    <s v="SANTA FE"/>
    <n v="3"/>
    <s v="O230616"/>
    <s v="O230616"/>
    <s v="Obligaciones por pagar Inversión vigencia anterior"/>
    <s v="OXP inversion directa vigencia anterior"/>
    <n v="52039924"/>
    <x v="238"/>
    <x v="10"/>
    <n v="11"/>
    <n v="211"/>
    <x v="1"/>
    <n v="101"/>
    <n v="81"/>
    <s v="INICIADO"/>
    <s v="SI"/>
    <d v="2022-09-09T00:00:00"/>
    <d v="2023-01-02T00:00:00"/>
    <n v="10980000"/>
    <n v="976000"/>
    <x v="170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022351156"/>
    <x v="239"/>
    <x v="10"/>
    <n v="11"/>
    <n v="229"/>
    <x v="1"/>
    <n v="102"/>
    <n v="82"/>
    <s v="INICIADO"/>
    <s v="NO"/>
    <d v="2022-09-07T00:00:00"/>
    <d v="2022-12-06T00:00:00"/>
    <n v="10980000"/>
    <n v="732000"/>
    <x v="171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098700541"/>
    <x v="240"/>
    <x v="10"/>
    <n v="11"/>
    <n v="237"/>
    <x v="1"/>
    <n v="103"/>
    <n v="83"/>
    <s v="INICIADO"/>
    <s v="SI"/>
    <d v="2022-09-06T00:00:00"/>
    <d v="2023-01-04T00:00:00"/>
    <n v="18300000"/>
    <n v="1016667"/>
    <x v="172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051818449"/>
    <x v="241"/>
    <x v="10"/>
    <n v="11"/>
    <n v="238"/>
    <x v="1"/>
    <n v="104"/>
    <n v="84"/>
    <s v="INICIADO"/>
    <s v="SI"/>
    <d v="2022-09-06T00:00:00"/>
    <d v="2023-01-04T00:00:00"/>
    <n v="18300000"/>
    <n v="1016667"/>
    <x v="172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41323323"/>
    <x v="242"/>
    <x v="10"/>
    <n v="11"/>
    <n v="239"/>
    <x v="1"/>
    <n v="105"/>
    <n v="85"/>
    <s v="INICIADO"/>
    <s v="SI"/>
    <d v="2022-09-08T00:00:00"/>
    <d v="2023-01-10T00:00:00"/>
    <n v="15900000"/>
    <n v="7243334"/>
    <x v="173"/>
    <s v="Liberación"/>
    <n v="1"/>
    <n v="176667"/>
    <n v="1"/>
    <d v="2023-09-29T00:00:00"/>
    <n v="0"/>
    <x v="3"/>
    <n v="6"/>
    <m/>
    <m/>
    <s v="IVAN PACHON "/>
    <s v="IVAN.PACHON@GOBIERNOBOGOTA.GOV.CO"/>
  </r>
  <r>
    <s v="SANTA FE"/>
    <n v="3"/>
    <s v="O230616"/>
    <s v="O230616"/>
    <s v="Obligaciones por pagar Inversión vigencia anterior"/>
    <s v="OXP inversion directa vigencia anterior"/>
    <n v="79630457"/>
    <x v="243"/>
    <x v="10"/>
    <n v="11"/>
    <n v="241"/>
    <x v="1"/>
    <n v="106"/>
    <n v="86"/>
    <s v="INICIADO"/>
    <s v="NO"/>
    <d v="2022-09-08T00:00:00"/>
    <d v="2022-12-07T00:00:00"/>
    <n v="14400000"/>
    <n v="1120000"/>
    <x v="174"/>
    <m/>
    <e v="#N/A"/>
    <m/>
    <m/>
    <m/>
    <n v="0"/>
    <x v="3"/>
    <n v="6"/>
    <m/>
    <m/>
    <s v="IVAN PACHON "/>
    <s v="IVAN.PACHON@GOBIERNOBOGOTA.GOV.CO"/>
  </r>
  <r>
    <s v="SANTA FE"/>
    <n v="3"/>
    <s v="O230616"/>
    <s v="O230616"/>
    <s v="Obligaciones por pagar Inversión vigencia anterior"/>
    <s v="OXP inversion directa vigencia anterior"/>
    <n v="79115862"/>
    <x v="200"/>
    <x v="10"/>
    <n v="11"/>
    <n v="247"/>
    <x v="1"/>
    <n v="107"/>
    <n v="87"/>
    <s v="INICIADO"/>
    <s v="SI"/>
    <d v="2022-09-09T00:00:00"/>
    <d v="2022-12-30T00:00:00"/>
    <n v="15516000"/>
    <n v="1379200"/>
    <x v="175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52475976"/>
    <x v="244"/>
    <x v="10"/>
    <n v="11"/>
    <n v="236"/>
    <x v="1"/>
    <n v="108"/>
    <n v="88"/>
    <s v="INICIADO"/>
    <s v="SI"/>
    <d v="2022-09-14T00:00:00"/>
    <d v="2022-12-31T00:00:00"/>
    <n v="18300000"/>
    <n v="2643334"/>
    <x v="176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79747514"/>
    <x v="245"/>
    <x v="10"/>
    <n v="11"/>
    <n v="250"/>
    <x v="1"/>
    <n v="109"/>
    <n v="89"/>
    <s v="INICIADO"/>
    <s v="SI"/>
    <d v="2022-09-14T00:00:00"/>
    <d v="2022-12-30T00:00:00"/>
    <n v="18300000"/>
    <n v="2643333"/>
    <x v="127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9455951"/>
    <x v="246"/>
    <x v="10"/>
    <n v="11"/>
    <n v="248"/>
    <x v="1"/>
    <n v="110"/>
    <n v="90"/>
    <s v="INICIADO"/>
    <s v="SI"/>
    <d v="2022-09-14T00:00:00"/>
    <d v="2022-12-13T00:00:00"/>
    <n v="18300000"/>
    <n v="18300000"/>
    <x v="177"/>
    <m/>
    <e v="#N/A"/>
    <m/>
    <m/>
    <m/>
    <n v="0"/>
    <x v="3"/>
    <n v="6"/>
    <m/>
    <m/>
    <s v="IVAN PACHON "/>
    <s v="IVAN.PACHON@GOBIERNOBOGOTA.GOV.CO"/>
  </r>
  <r>
    <s v="SANTA FE"/>
    <n v="3"/>
    <s v="O230616"/>
    <s v="O230616"/>
    <s v="Obligaciones por pagar Inversión vigencia anterior"/>
    <s v="OXP inversion directa vigencia anterior"/>
    <n v="79688709"/>
    <x v="247"/>
    <x v="10"/>
    <n v="11"/>
    <n v="224"/>
    <x v="1"/>
    <n v="111"/>
    <n v="91"/>
    <s v="INICIADO"/>
    <s v="NO"/>
    <d v="2022-09-17T00:00:00"/>
    <d v="2022-12-16T00:00:00"/>
    <n v="18300000"/>
    <n v="3253333"/>
    <x v="0"/>
    <s v="Liberación"/>
    <n v="1"/>
    <n v="3253333"/>
    <n v="1"/>
    <d v="2023-09-29T00:00:00"/>
    <n v="0"/>
    <x v="3"/>
    <n v="6"/>
    <m/>
    <m/>
    <s v="IVAN PACHON "/>
    <s v="IVAN.PACHON@GOBIERNOBOGOTA.GOV.CO"/>
  </r>
  <r>
    <s v="SANTA FE"/>
    <n v="3"/>
    <s v="O230616"/>
    <s v="O230616"/>
    <s v="Obligaciones por pagar Inversión vigencia anterior"/>
    <s v="OXP inversion directa vigencia anterior"/>
    <n v="52869352"/>
    <x v="248"/>
    <x v="10"/>
    <n v="11"/>
    <n v="251"/>
    <x v="1"/>
    <n v="112"/>
    <n v="92"/>
    <s v="INICIADO"/>
    <s v="SI"/>
    <d v="2022-09-13T00:00:00"/>
    <d v="2023-01-08T00:00:00"/>
    <n v="14400000"/>
    <n v="1920000"/>
    <x v="135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026272856"/>
    <x v="249"/>
    <x v="10"/>
    <n v="11"/>
    <n v="252"/>
    <x v="1"/>
    <n v="113"/>
    <n v="93"/>
    <s v="INICIADO"/>
    <s v="NO"/>
    <d v="2022-09-14T00:00:00"/>
    <d v="2022-12-13T00:00:00"/>
    <n v="7050000"/>
    <n v="1018334"/>
    <x v="142"/>
    <m/>
    <e v="#N/A"/>
    <m/>
    <m/>
    <m/>
    <n v="1"/>
    <x v="3"/>
    <n v="6"/>
    <m/>
    <m/>
    <s v="IVAN PACHON "/>
    <s v="IVAN.PACHON@GOBIERNOBOGOTA.GOV.CO"/>
  </r>
  <r>
    <s v="SANTA FE"/>
    <n v="3"/>
    <s v="O230616"/>
    <s v="O230616"/>
    <s v="Obligaciones por pagar Inversión vigencia anterior"/>
    <s v="OXP inversion directa vigencia anterior"/>
    <n v="79287493"/>
    <x v="250"/>
    <x v="10"/>
    <n v="11"/>
    <n v="253"/>
    <x v="1"/>
    <n v="114"/>
    <n v="94"/>
    <s v="INICIADO"/>
    <s v="SI"/>
    <d v="2022-09-14T00:00:00"/>
    <d v="2023-01-04T00:00:00"/>
    <n v="7050000"/>
    <n v="1018333"/>
    <x v="142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010218952"/>
    <x v="203"/>
    <x v="10"/>
    <n v="11"/>
    <n v="256"/>
    <x v="1"/>
    <n v="115"/>
    <n v="95"/>
    <s v="INICIADO"/>
    <s v="SI"/>
    <d v="2022-09-19T00:00:00"/>
    <d v="2022-12-22T00:00:00"/>
    <n v="14400000"/>
    <n v="2880000"/>
    <x v="146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014227004"/>
    <x v="251"/>
    <x v="10"/>
    <n v="11"/>
    <n v="255"/>
    <x v="1"/>
    <n v="116"/>
    <n v="96"/>
    <s v="INICIADO"/>
    <s v="SI"/>
    <d v="2022-09-15T00:00:00"/>
    <d v="2022-12-31T00:00:00"/>
    <n v="15900000"/>
    <n v="2473333"/>
    <x v="178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026282016"/>
    <x v="252"/>
    <x v="10"/>
    <n v="11"/>
    <n v="234"/>
    <x v="1"/>
    <n v="117"/>
    <n v="97"/>
    <s v="INICIADO"/>
    <s v="NO"/>
    <d v="2022-09-16T00:00:00"/>
    <d v="2022-12-31T00:00:00"/>
    <n v="7050000"/>
    <n v="1175000"/>
    <x v="179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013636916"/>
    <x v="253"/>
    <x v="10"/>
    <n v="11"/>
    <n v="262"/>
    <x v="1"/>
    <n v="118"/>
    <n v="98"/>
    <s v="INICIADO"/>
    <s v="NO"/>
    <d v="2022-09-20T00:00:00"/>
    <d v="2023-01-19T00:00:00"/>
    <n v="18300000"/>
    <n v="3863334"/>
    <x v="180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073159671"/>
    <x v="254"/>
    <x v="10"/>
    <n v="11"/>
    <n v="260"/>
    <x v="1"/>
    <n v="119"/>
    <n v="99"/>
    <s v="INICIADO"/>
    <s v="SI"/>
    <d v="2022-09-20T00:00:00"/>
    <d v="2023-01-19T00:00:00"/>
    <n v="7050000"/>
    <n v="1488333"/>
    <x v="107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013593466"/>
    <x v="255"/>
    <x v="10"/>
    <n v="11"/>
    <n v="259"/>
    <x v="1"/>
    <n v="120"/>
    <n v="100"/>
    <s v="INICIADO"/>
    <s v="NO"/>
    <d v="2022-09-21T00:00:00"/>
    <d v="2022-12-20T00:00:00"/>
    <n v="15516000"/>
    <n v="3448000"/>
    <x v="181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901266854"/>
    <x v="256"/>
    <x v="6"/>
    <n v="2"/>
    <n v="254"/>
    <x v="1"/>
    <n v="121"/>
    <n v="101"/>
    <s v="INICIADO"/>
    <s v="SI"/>
    <d v="2022-10-03T00:00:00"/>
    <d v="2022-12-15T00:00:00"/>
    <n v="15007807"/>
    <n v="15007807"/>
    <x v="182"/>
    <m/>
    <e v="#N/A"/>
    <m/>
    <m/>
    <m/>
    <n v="0"/>
    <x v="3"/>
    <n v="6"/>
    <m/>
    <m/>
    <s v="BRAYAN  ESTHEP  ROJAS MAHECHA"/>
    <s v="brayan.rojas@gobiernobogota.gov.co"/>
  </r>
  <r>
    <s v="SANTA FE"/>
    <n v="3"/>
    <s v="O230616"/>
    <s v="O230616"/>
    <s v="Obligaciones por pagar Inversión vigencia anterior"/>
    <s v="OXP inversion directa vigencia anterior"/>
    <n v="900078578"/>
    <x v="257"/>
    <x v="2"/>
    <n v="10"/>
    <n v="258"/>
    <x v="1"/>
    <n v="122"/>
    <n v="102"/>
    <s v="INICIADO"/>
    <s v="NO"/>
    <d v="2022-10-03T00:00:00"/>
    <d v="2023-01-02T00:00:00"/>
    <n v="7841400"/>
    <n v="7841400"/>
    <x v="183"/>
    <m/>
    <e v="#N/A"/>
    <m/>
    <m/>
    <m/>
    <n v="0"/>
    <x v="0"/>
    <n v="2"/>
    <m/>
    <m/>
    <s v="CESAR PATIÑO"/>
    <m/>
  </r>
  <r>
    <s v="SANTA FE"/>
    <n v="3"/>
    <s v="O230616"/>
    <s v="O230616"/>
    <s v="Obligaciones por pagar Inversión vigencia anterior"/>
    <s v="OXP inversion directa vigencia anterior"/>
    <n v="13615877"/>
    <x v="258"/>
    <x v="10"/>
    <n v="11"/>
    <n v="265"/>
    <x v="1"/>
    <n v="123"/>
    <n v="103"/>
    <s v="INICIADO"/>
    <s v="NO"/>
    <d v="2022-09-26T00:00:00"/>
    <d v="2022-12-31T00:00:00"/>
    <n v="12960000"/>
    <n v="3600000"/>
    <x v="184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80375892"/>
    <x v="259"/>
    <x v="10"/>
    <n v="11"/>
    <n v="263"/>
    <x v="1"/>
    <n v="124"/>
    <n v="104"/>
    <s v="INICIADO"/>
    <s v="SI"/>
    <d v="2022-09-28T00:00:00"/>
    <d v="2022-12-31T00:00:00"/>
    <n v="7050000"/>
    <n v="4151667"/>
    <x v="185"/>
    <m/>
    <e v="#N/A"/>
    <m/>
    <m/>
    <m/>
    <n v="2036676"/>
    <x v="3"/>
    <n v="6"/>
    <m/>
    <m/>
    <s v="IVAN PACHON "/>
    <s v="IVAN.PACHON@GOBIERNOBOGOTA.GOV.CO"/>
  </r>
  <r>
    <s v="SANTA FE"/>
    <n v="3"/>
    <s v="O230616"/>
    <s v="O230616"/>
    <s v="Obligaciones por pagar Inversión vigencia anterior"/>
    <s v="OXP inversion directa vigencia anterior"/>
    <n v="52537370"/>
    <x v="260"/>
    <x v="10"/>
    <n v="11"/>
    <n v="264"/>
    <x v="1"/>
    <n v="125"/>
    <n v="105"/>
    <s v="INICIADO"/>
    <s v="SI"/>
    <d v="2022-09-28T00:00:00"/>
    <d v="2023-01-11T00:00:00"/>
    <n v="7050000"/>
    <n v="2115000"/>
    <x v="186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52226483"/>
    <x v="261"/>
    <x v="10"/>
    <n v="11"/>
    <n v="266"/>
    <x v="1"/>
    <n v="126"/>
    <n v="106"/>
    <s v="INICIADO"/>
    <s v="NO"/>
    <d v="2022-09-27T00:00:00"/>
    <d v="2022-12-26T00:00:00"/>
    <n v="7050000"/>
    <n v="2193333"/>
    <x v="187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018418087"/>
    <x v="262"/>
    <x v="10"/>
    <n v="11"/>
    <n v="267"/>
    <x v="1"/>
    <n v="127"/>
    <n v="107"/>
    <s v="INICIADO"/>
    <s v="NO"/>
    <d v="2022-10-03T00:00:00"/>
    <d v="2022-12-31T00:00:00"/>
    <n v="12960000"/>
    <n v="4608000"/>
    <x v="140"/>
    <m/>
    <e v="#N/A"/>
    <m/>
    <m/>
    <m/>
    <n v="576000"/>
    <x v="3"/>
    <n v="6"/>
    <m/>
    <m/>
    <s v="IVAN PACHON "/>
    <s v="IVAN.PACHON@GOBIERNOBOGOTA.GOV.CO"/>
  </r>
  <r>
    <s v="SANTA FE"/>
    <n v="3"/>
    <s v="O230616"/>
    <s v="O230616"/>
    <s v="Obligaciones por pagar Inversión vigencia anterior"/>
    <s v="OXP inversion directa vigencia anterior"/>
    <n v="1032369681"/>
    <x v="263"/>
    <x v="10"/>
    <n v="11"/>
    <n v="268"/>
    <x v="1"/>
    <n v="128"/>
    <n v="108"/>
    <s v="INICIADO"/>
    <s v="NO"/>
    <d v="2022-10-05T00:00:00"/>
    <d v="2022-12-31T00:00:00"/>
    <n v="8100000"/>
    <n v="3060000"/>
    <x v="188"/>
    <m/>
    <e v="#N/A"/>
    <m/>
    <m/>
    <m/>
    <n v="360000"/>
    <x v="3"/>
    <n v="6"/>
    <m/>
    <m/>
    <s v="IVAN PACHON "/>
    <s v="IVAN.PACHON@GOBIERNOBOGOTA.GOV.CO"/>
  </r>
  <r>
    <s v="SANTA FE"/>
    <n v="3"/>
    <s v="O230616"/>
    <s v="O230616"/>
    <s v="Obligaciones por pagar Inversión vigencia anterior"/>
    <s v="OXP inversion directa vigencia anterior"/>
    <n v="1014263010"/>
    <x v="213"/>
    <x v="10"/>
    <n v="11"/>
    <n v="270"/>
    <x v="1"/>
    <n v="129"/>
    <n v="109"/>
    <s v="INICIADO"/>
    <s v="NO"/>
    <d v="2022-10-19T00:00:00"/>
    <d v="2022-12-31T00:00:00"/>
    <n v="14400000"/>
    <n v="7680000"/>
    <x v="62"/>
    <m/>
    <e v="#N/A"/>
    <m/>
    <m/>
    <m/>
    <n v="2880000"/>
    <x v="3"/>
    <n v="6"/>
    <m/>
    <m/>
    <s v="IVAN PACHON "/>
    <s v="IVAN.PACHON@GOBIERNOBOGOTA.GOV.CO"/>
  </r>
  <r>
    <s v="SANTA FE"/>
    <n v="3"/>
    <s v="O230616"/>
    <s v="O230616"/>
    <s v="Obligaciones por pagar Inversión vigencia anterior"/>
    <s v="OXP inversion directa vigencia anterior"/>
    <n v="1010175770"/>
    <x v="264"/>
    <x v="10"/>
    <n v="11"/>
    <n v="273"/>
    <x v="1"/>
    <n v="130"/>
    <n v="110"/>
    <s v="INICIADO"/>
    <s v="SI"/>
    <d v="2022-10-19T00:00:00"/>
    <d v="2023-01-18T00:00:00"/>
    <n v="10980000"/>
    <n v="5856000"/>
    <x v="189"/>
    <m/>
    <e v="#N/A"/>
    <m/>
    <m/>
    <m/>
    <n v="0"/>
    <x v="3"/>
    <n v="6"/>
    <m/>
    <m/>
    <s v="IVAN PACHON "/>
    <s v="IVAN.PACHON@GOBIERNOBOGOTA.GOV.CO"/>
  </r>
  <r>
    <s v="SANTA FE"/>
    <n v="3"/>
    <s v="O230616"/>
    <s v="O230616"/>
    <s v="Obligaciones por pagar Inversión vigencia anterior"/>
    <s v="OXP inversion directa vigencia anterior"/>
    <n v="79641414"/>
    <x v="265"/>
    <x v="10"/>
    <n v="11"/>
    <n v="277"/>
    <x v="1"/>
    <n v="131"/>
    <n v="111"/>
    <s v="INICIADO"/>
    <s v="NO"/>
    <d v="2022-10-28T00:00:00"/>
    <d v="2022-12-27T00:00:00"/>
    <n v="10600000"/>
    <n v="4770000"/>
    <x v="190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000580349"/>
    <x v="210"/>
    <x v="10"/>
    <n v="11"/>
    <n v="291"/>
    <x v="1"/>
    <n v="132"/>
    <n v="112"/>
    <s v="INICIADO"/>
    <s v="NO"/>
    <d v="2022-11-16T00:00:00"/>
    <d v="2022-12-31T00:00:00"/>
    <n v="4700000"/>
    <n v="3525000"/>
    <x v="191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026304464"/>
    <x v="266"/>
    <x v="10"/>
    <n v="11"/>
    <n v="285"/>
    <x v="1"/>
    <n v="133"/>
    <n v="113"/>
    <s v="INICIADO"/>
    <s v="SI"/>
    <d v="2022-11-16T00:00:00"/>
    <d v="2023-01-15T00:00:00"/>
    <n v="2822000"/>
    <n v="2116500"/>
    <x v="192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79745860"/>
    <x v="267"/>
    <x v="10"/>
    <n v="11"/>
    <n v="278"/>
    <x v="1"/>
    <n v="134"/>
    <n v="114"/>
    <s v="INICIADO"/>
    <s v="NO"/>
    <d v="2022-11-17T00:00:00"/>
    <d v="2023-01-16T00:00:00"/>
    <n v="4700000"/>
    <n v="3603334"/>
    <x v="104"/>
    <m/>
    <e v="#N/A"/>
    <m/>
    <m/>
    <m/>
    <n v="1"/>
    <x v="3"/>
    <n v="6"/>
    <m/>
    <m/>
    <s v="IVAN PACHON "/>
    <s v="IVAN.PACHON@GOBIERNOBOGOTA.GOV.CO"/>
  </r>
  <r>
    <s v="SANTA FE"/>
    <n v="3"/>
    <s v="O230616"/>
    <s v="O230616"/>
    <s v="Obligaciones por pagar Inversión vigencia anterior"/>
    <s v="OXP inversion directa vigencia anterior"/>
    <n v="1032358324"/>
    <x v="208"/>
    <x v="10"/>
    <n v="11"/>
    <n v="287"/>
    <x v="1"/>
    <n v="135"/>
    <n v="115"/>
    <s v="INICIADO"/>
    <s v="NO"/>
    <d v="2022-12-01T00:00:00"/>
    <d v="2023-01-31T00:00:00"/>
    <n v="5920000"/>
    <n v="5920000"/>
    <x v="193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010182874"/>
    <x v="268"/>
    <x v="10"/>
    <n v="11"/>
    <n v="303"/>
    <x v="1"/>
    <n v="136"/>
    <n v="116"/>
    <s v="INICIADO"/>
    <s v="NO "/>
    <d v="2022-11-21T00:00:00"/>
    <d v="2022-12-31T00:00:00"/>
    <n v="9600000"/>
    <n v="9600000"/>
    <x v="194"/>
    <s v="Liberación"/>
    <n v="1"/>
    <n v="3200000"/>
    <n v="2"/>
    <d v="2023-10-23T00:00:00"/>
    <n v="0"/>
    <x v="3"/>
    <n v="6"/>
    <m/>
    <m/>
    <s v="IVAN PACHON "/>
    <s v="IVAN.PACHON@GOBIERNOBOGOTA.GOV.CO"/>
  </r>
  <r>
    <s v="SANTA FE"/>
    <n v="3"/>
    <s v="O230616"/>
    <s v="O230616"/>
    <s v="Obligaciones por pagar Inversión vigencia anterior"/>
    <s v="OXP inversion directa vigencia anterior"/>
    <n v="830037946"/>
    <x v="269"/>
    <x v="3"/>
    <n v="19"/>
    <n v="99754"/>
    <x v="1"/>
    <n v="137"/>
    <n v="117"/>
    <s v="INICIADO"/>
    <s v="NO"/>
    <d v="2022-11-28T00:00:00"/>
    <d v="2022-12-08T00:00:00"/>
    <n v="27736401"/>
    <n v="27736401"/>
    <x v="195"/>
    <m/>
    <e v="#N/A"/>
    <m/>
    <m/>
    <m/>
    <n v="0"/>
    <x v="3"/>
    <n v="6"/>
    <m/>
    <s v="COMO SE DA CIERRE EN TIENDA VIRTUAL"/>
    <s v="JOSE FERNANDO CRUZ "/>
    <s v="fernando.cruz@gobiernobogota.gov.co"/>
  </r>
  <r>
    <s v="SANTA FE"/>
    <n v="3"/>
    <s v="O230616"/>
    <s v="O230616"/>
    <s v="Obligaciones por pagar Inversión vigencia anterior"/>
    <s v="OXP inversion directa vigencia anterior"/>
    <n v="80168216"/>
    <x v="270"/>
    <x v="10"/>
    <n v="11"/>
    <n v="306"/>
    <x v="1"/>
    <n v="138"/>
    <n v="118"/>
    <s v="INICIADO"/>
    <s v="NO"/>
    <d v="2022-11-25T00:00:00"/>
    <d v="2023-01-24T00:00:00"/>
    <n v="9600000"/>
    <n v="9600000"/>
    <x v="48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014306053"/>
    <x v="131"/>
    <x v="10"/>
    <n v="11"/>
    <n v="305"/>
    <x v="1"/>
    <n v="139"/>
    <n v="119"/>
    <s v="INICIADO"/>
    <s v="SI"/>
    <d v="2022-11-28T00:00:00"/>
    <d v="2023-01-24T00:00:00"/>
    <n v="4465000"/>
    <n v="4465000"/>
    <x v="196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79851423"/>
    <x v="271"/>
    <x v="10"/>
    <n v="11"/>
    <n v="213"/>
    <x v="1"/>
    <n v="140"/>
    <n v="120"/>
    <s v="INICIADO"/>
    <s v="SI"/>
    <d v="2022-08-25T00:00:00"/>
    <d v="2022-12-31T00:00:00"/>
    <n v="22680000"/>
    <n v="7560000"/>
    <x v="163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79323784"/>
    <x v="272"/>
    <x v="10"/>
    <n v="11"/>
    <n v="209"/>
    <x v="1"/>
    <n v="141"/>
    <n v="121"/>
    <s v="INICIADO"/>
    <s v="SI"/>
    <d v="2022-08-26T00:00:00"/>
    <d v="2023-01-09T00:00:00"/>
    <n v="14400000"/>
    <n v="6400000"/>
    <x v="197"/>
    <m/>
    <e v="#N/A"/>
    <m/>
    <m/>
    <m/>
    <n v="160000"/>
    <x v="3"/>
    <n v="6"/>
    <m/>
    <m/>
    <s v="IVAN PACHON "/>
    <s v="adriana.gtorres@gobiernobogota.gov.co"/>
  </r>
  <r>
    <s v="SANTA FE"/>
    <n v="3"/>
    <s v="O230616"/>
    <s v="O230616"/>
    <s v="Obligaciones por pagar Inversión vigencia anterior"/>
    <s v="OXP inversion directa vigencia anterior"/>
    <n v="1019065822"/>
    <x v="273"/>
    <x v="10"/>
    <n v="11"/>
    <n v="214"/>
    <x v="1"/>
    <n v="142"/>
    <n v="122"/>
    <s v="INICIADO"/>
    <s v="SI"/>
    <d v="2022-08-26T00:00:00"/>
    <d v="2023-01-09T00:00:00"/>
    <n v="15900000"/>
    <n v="7066667"/>
    <x v="198"/>
    <m/>
    <e v="#N/A"/>
    <m/>
    <m/>
    <m/>
    <n v="176667"/>
    <x v="3"/>
    <n v="6"/>
    <m/>
    <m/>
    <s v="ADRIANA GUTIERREZ"/>
    <s v="adriana.gtorres@gobiernobogota.gov.co"/>
  </r>
  <r>
    <s v="SANTA FE"/>
    <n v="3"/>
    <s v="O230616"/>
    <s v="O230616"/>
    <s v="Obligaciones por pagar Inversión vigencia anterior"/>
    <s v="OXP inversion directa vigencia anterior"/>
    <n v="52790286"/>
    <x v="274"/>
    <x v="10"/>
    <n v="11"/>
    <n v="210"/>
    <x v="1"/>
    <n v="143"/>
    <n v="123"/>
    <s v="INICIADO"/>
    <s v="SI"/>
    <d v="2022-08-26T00:00:00"/>
    <d v="2022-12-31T00:00:00"/>
    <n v="18300000"/>
    <n v="6303333"/>
    <x v="42"/>
    <m/>
    <e v="#N/A"/>
    <m/>
    <m/>
    <m/>
    <n v="203333"/>
    <x v="3"/>
    <n v="6"/>
    <m/>
    <m/>
    <s v="ADRIANA GUTIERREZ"/>
    <s v="adriana.gtorres@gobiernobogota.gov.co"/>
  </r>
  <r>
    <s v="SANTA FE"/>
    <n v="3"/>
    <s v="O230616"/>
    <s v="O230616"/>
    <s v="Obligaciones por pagar Inversión vigencia anterior"/>
    <s v="OXP inversion directa vigencia anterior"/>
    <n v="79977098"/>
    <x v="275"/>
    <x v="10"/>
    <n v="11"/>
    <n v="216"/>
    <x v="1"/>
    <n v="144"/>
    <n v="124"/>
    <s v="INICIADO"/>
    <s v="SI"/>
    <d v="2022-08-27T00:00:00"/>
    <d v="2022-12-31T00:00:00"/>
    <n v="8100000"/>
    <n v="2700000"/>
    <x v="188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015427392"/>
    <x v="276"/>
    <x v="10"/>
    <n v="11"/>
    <n v="311"/>
    <x v="1"/>
    <n v="145"/>
    <n v="125"/>
    <s v="INICIADO"/>
    <s v="NO"/>
    <d v="2022-11-24T00:00:00"/>
    <d v="2022-12-31T00:00:00"/>
    <n v="8133333"/>
    <n v="8133333"/>
    <x v="199"/>
    <m/>
    <e v="#N/A"/>
    <m/>
    <m/>
    <m/>
    <n v="814333"/>
    <x v="3"/>
    <n v="6"/>
    <m/>
    <m/>
    <s v="ADRIANA GUTIERREZ"/>
    <s v="IVAN.PACHON@GOBIERNOBOGOTA.GOV.CO"/>
  </r>
  <r>
    <s v="SANTA FE"/>
    <n v="3"/>
    <s v="O230616"/>
    <s v="O230616"/>
    <s v="Obligaciones por pagar Inversión vigencia anterior"/>
    <s v="OXP inversion directa vigencia anterior"/>
    <n v="900117244"/>
    <x v="14"/>
    <x v="3"/>
    <n v="19"/>
    <n v="100293"/>
    <x v="1"/>
    <n v="146"/>
    <n v="126"/>
    <s v="INICIADO"/>
    <s v="NO"/>
    <d v="2022-11-24T00:00:00"/>
    <d v="2023-05-31T00:00:00"/>
    <n v="178646799"/>
    <n v="178646799"/>
    <x v="200"/>
    <m/>
    <e v="#N/A"/>
    <m/>
    <m/>
    <m/>
    <n v="0"/>
    <x v="3"/>
    <n v="6"/>
    <m/>
    <m/>
    <s v="FREDDY ALBERTO MARQUEZ ARIAS"/>
    <s v="FREDDY.MARQUEZ@GOBIERNOBOGOTA.GOV.CO"/>
  </r>
  <r>
    <s v="SANTA FE"/>
    <n v="3"/>
    <s v="O230616"/>
    <s v="O230616"/>
    <s v="Obligaciones por pagar Inversión vigencia anterior"/>
    <s v="OXP inversion directa vigencia anterior"/>
    <n v="52158238"/>
    <x v="277"/>
    <x v="10"/>
    <n v="11"/>
    <n v="312"/>
    <x v="1"/>
    <n v="147"/>
    <n v="127"/>
    <s v="INICIADO"/>
    <s v="NO"/>
    <d v="2022-12-01T00:00:00"/>
    <d v="2022-12-31T00:00:00"/>
    <n v="9600000"/>
    <n v="9600000"/>
    <x v="62"/>
    <m/>
    <e v="#N/A"/>
    <m/>
    <m/>
    <m/>
    <n v="4800000"/>
    <x v="3"/>
    <n v="6"/>
    <m/>
    <m/>
    <s v="ADRIANA GUTIERREZ"/>
    <s v="adriana.gtorres@gobiernobogota.gov.co"/>
  </r>
  <r>
    <s v="SANTA FE"/>
    <n v="3"/>
    <s v="O230616"/>
    <s v="O230616"/>
    <s v="Obligaciones por pagar Inversión vigencia anterior"/>
    <s v="OXP inversion directa vigencia anterior"/>
    <n v="40020501"/>
    <x v="278"/>
    <x v="10"/>
    <n v="11"/>
    <n v="316"/>
    <x v="1"/>
    <n v="148"/>
    <n v="128"/>
    <s v="INICIADO"/>
    <s v="NO"/>
    <d v="2022-12-01T00:00:00"/>
    <d v="2022-12-31T00:00:00"/>
    <n v="9600000"/>
    <n v="9600000"/>
    <x v="62"/>
    <m/>
    <e v="#N/A"/>
    <m/>
    <m/>
    <m/>
    <n v="4800000"/>
    <x v="3"/>
    <n v="6"/>
    <m/>
    <m/>
    <s v="ADRIANA GUTIERREZ"/>
    <s v="adriana.gtorres@gobiernobogota.gov.co"/>
  </r>
  <r>
    <s v="SANTA FE"/>
    <n v="3"/>
    <s v="O230616"/>
    <s v="O230616"/>
    <s v="Obligaciones por pagar Inversión vigencia anterior"/>
    <s v="OXP inversion directa vigencia anterior"/>
    <n v="1032465031"/>
    <x v="279"/>
    <x v="10"/>
    <n v="11"/>
    <n v="314"/>
    <x v="1"/>
    <n v="149"/>
    <n v="129"/>
    <s v="INICIADO"/>
    <s v="NO"/>
    <d v="2022-12-01T00:00:00"/>
    <d v="2022-12-31T00:00:00"/>
    <n v="9600000"/>
    <n v="9600000"/>
    <x v="62"/>
    <m/>
    <e v="#N/A"/>
    <m/>
    <m/>
    <m/>
    <n v="4800000"/>
    <x v="3"/>
    <n v="6"/>
    <m/>
    <m/>
    <s v="ADRIANA GUTIERREZ"/>
    <s v="adriana.gtorres@gobiernobogota.gov.co"/>
  </r>
  <r>
    <s v="SANTA FE"/>
    <n v="3"/>
    <s v="O230616"/>
    <s v="O230616"/>
    <s v="Obligaciones por pagar Inversión vigencia anterior"/>
    <s v="OXP inversion directa vigencia anterior"/>
    <n v="1109291034"/>
    <x v="280"/>
    <x v="10"/>
    <n v="11"/>
    <n v="217"/>
    <x v="1"/>
    <n v="150"/>
    <n v="130"/>
    <s v="INICIADO"/>
    <s v="SI"/>
    <d v="2022-08-30T00:00:00"/>
    <d v="2022-12-31T00:00:00"/>
    <n v="14400000"/>
    <n v="4640000"/>
    <x v="201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53046666"/>
    <x v="281"/>
    <x v="10"/>
    <n v="11"/>
    <n v="218"/>
    <x v="1"/>
    <n v="151"/>
    <n v="131"/>
    <s v="INICIADO"/>
    <s v="SI"/>
    <d v="2022-08-30T00:00:00"/>
    <d v="2022-12-31T00:00:00"/>
    <n v="14400000"/>
    <n v="4800000"/>
    <x v="62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52392065"/>
    <x v="282"/>
    <x v="10"/>
    <n v="11"/>
    <n v="219"/>
    <x v="1"/>
    <n v="152"/>
    <n v="132"/>
    <s v="INICIADO"/>
    <s v="SI"/>
    <d v="2022-08-30T00:00:00"/>
    <d v="2022-12-31T00:00:00"/>
    <n v="18300000"/>
    <n v="6100000"/>
    <x v="42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123160607"/>
    <x v="283"/>
    <x v="10"/>
    <n v="11"/>
    <n v="225"/>
    <x v="1"/>
    <n v="153"/>
    <n v="133"/>
    <s v="INICIADO"/>
    <s v="SI"/>
    <d v="2022-09-01T00:00:00"/>
    <d v="2022-12-31T00:00:00"/>
    <n v="8880000"/>
    <n v="2960000"/>
    <x v="56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082879244"/>
    <x v="237"/>
    <x v="10"/>
    <n v="11"/>
    <n v="230"/>
    <x v="1"/>
    <n v="154"/>
    <n v="134"/>
    <s v="INICIADO"/>
    <s v="SI"/>
    <d v="2021-10-25T00:00:00"/>
    <d v="2022-01-20T00:00:00"/>
    <n v="11468000"/>
    <n v="3538000"/>
    <x v="0"/>
    <m/>
    <e v="#N/A"/>
    <m/>
    <m/>
    <m/>
    <n v="3538000"/>
    <x v="3"/>
    <n v="6"/>
    <m/>
    <m/>
    <s v="ADRIANA GUTIERREZ"/>
    <s v="adriana.gtorres@gobiernobogota.gov.co"/>
  </r>
  <r>
    <s v="SANTA FE"/>
    <n v="3"/>
    <s v="O230616"/>
    <s v="O230616"/>
    <s v="Obligaciones por pagar Inversión vigencia anterior"/>
    <s v="OXP inversion directa vigencia anterior"/>
    <n v="1032460322"/>
    <x v="284"/>
    <x v="10"/>
    <n v="11"/>
    <n v="309"/>
    <x v="1"/>
    <n v="155"/>
    <n v="135"/>
    <s v="INICIADO"/>
    <s v="NO"/>
    <d v="2022-12-05T00:00:00"/>
    <d v="2022-12-31T00:00:00"/>
    <n v="9120000"/>
    <n v="9120000"/>
    <x v="202"/>
    <m/>
    <e v="#N/A"/>
    <m/>
    <m/>
    <m/>
    <n v="4960000"/>
    <x v="3"/>
    <n v="6"/>
    <m/>
    <m/>
    <s v="ADRIANA GUTIERREZ"/>
    <s v="adriana.gtorres@gobiernobogota.gov.co"/>
  </r>
  <r>
    <s v="SANTA FE"/>
    <n v="3"/>
    <s v="O230616"/>
    <s v="O230616"/>
    <s v="Obligaciones por pagar Inversión vigencia anterior"/>
    <s v="OXP inversion directa vigencia anterior"/>
    <n v="1032498194"/>
    <x v="285"/>
    <x v="10"/>
    <n v="11"/>
    <n v="300"/>
    <x v="1"/>
    <n v="156"/>
    <n v="136"/>
    <s v="INICIADO"/>
    <s v="SI"/>
    <d v="2022-12-05T00:00:00"/>
    <d v="2023-01-31T00:00:00"/>
    <n v="9600000"/>
    <n v="9600000"/>
    <x v="118"/>
    <m/>
    <e v="#N/A"/>
    <m/>
    <m/>
    <m/>
    <n v="640000"/>
    <x v="3"/>
    <n v="6"/>
    <m/>
    <m/>
    <s v="ADRIANA GUTIERREZ"/>
    <s v="adriana.gtorres@gobiernobogota.gov.co"/>
  </r>
  <r>
    <s v="SANTA FE"/>
    <n v="3"/>
    <s v="O230616"/>
    <s v="O230616"/>
    <s v="Obligaciones por pagar Inversión vigencia anterior"/>
    <s v="OXP inversion directa vigencia anterior"/>
    <n v="1019045309"/>
    <x v="286"/>
    <x v="10"/>
    <n v="11"/>
    <n v="301"/>
    <x v="1"/>
    <n v="157"/>
    <n v="137"/>
    <s v="INICIADO"/>
    <s v="NO"/>
    <d v="2022-12-05T00:00:00"/>
    <d v="2022-12-31T00:00:00"/>
    <n v="9600000"/>
    <n v="9600000"/>
    <x v="202"/>
    <s v="Liberación"/>
    <n v="1"/>
    <n v="5440000"/>
    <n v="2"/>
    <d v="2023-10-23T00:00:00"/>
    <n v="0"/>
    <x v="3"/>
    <n v="6"/>
    <m/>
    <m/>
    <s v="ADRIANA GUTIERREZ"/>
    <s v="adriana.gtorres@gobiernobogota.gov.co"/>
  </r>
  <r>
    <s v="SANTA FE"/>
    <n v="3"/>
    <s v="O230616"/>
    <s v="O230616"/>
    <s v="Obligaciones por pagar Inversión vigencia anterior"/>
    <s v="OXP inversion directa vigencia anterior"/>
    <n v="52493388"/>
    <x v="287"/>
    <x v="10"/>
    <n v="11"/>
    <n v="302"/>
    <x v="1"/>
    <n v="158"/>
    <n v="138"/>
    <s v="INICIADO"/>
    <s v="SI"/>
    <d v="2022-12-05T00:00:00"/>
    <d v="2023-01-31T00:00:00"/>
    <n v="9600000"/>
    <n v="9600000"/>
    <x v="118"/>
    <m/>
    <e v="#N/A"/>
    <m/>
    <m/>
    <m/>
    <n v="640000"/>
    <x v="3"/>
    <n v="6"/>
    <m/>
    <m/>
    <s v="ADRIANA GUTIERREZ"/>
    <s v="adriana.gtorres@gobiernobogota.gov.co"/>
  </r>
  <r>
    <s v="SANTA FE"/>
    <n v="3"/>
    <s v="O230616"/>
    <s v="O230616"/>
    <s v="Obligaciones por pagar Inversión vigencia anterior"/>
    <s v="OXP inversion directa vigencia anterior"/>
    <n v="1013663332"/>
    <x v="288"/>
    <x v="10"/>
    <n v="11"/>
    <n v="320"/>
    <x v="1"/>
    <n v="159"/>
    <n v="139"/>
    <s v="INICIADO"/>
    <s v="NO"/>
    <d v="2022-12-07T00:00:00"/>
    <d v="2023-01-06T00:00:00"/>
    <n v="4800000"/>
    <n v="4800000"/>
    <x v="62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901266854"/>
    <x v="256"/>
    <x v="3"/>
    <n v="19"/>
    <n v="254"/>
    <x v="1"/>
    <n v="160"/>
    <n v="140"/>
    <s v="INICIADO"/>
    <s v="SI"/>
    <d v="2022-10-03T00:00:00"/>
    <d v="2022-12-15T00:00:00"/>
    <n v="15007807"/>
    <n v="2100000"/>
    <x v="203"/>
    <m/>
    <e v="#N/A"/>
    <m/>
    <m/>
    <m/>
    <n v="0"/>
    <x v="3"/>
    <n v="6"/>
    <m/>
    <m/>
    <s v="BRAYAN  ESTHEP  ROJAS MAHECHA"/>
    <s v="brayan.rojas@gobiernobogota.gov.co"/>
  </r>
  <r>
    <s v="SANTA FE"/>
    <n v="3"/>
    <s v="O230616"/>
    <s v="O230616"/>
    <s v="Obligaciones por pagar Inversión vigencia anterior"/>
    <s v="OXP inversion directa vigencia anterior"/>
    <n v="52709307"/>
    <x v="289"/>
    <x v="10"/>
    <n v="11"/>
    <n v="319"/>
    <x v="1"/>
    <n v="161"/>
    <n v="141"/>
    <s v="INICIADO"/>
    <s v="NO"/>
    <d v="2022-12-16T00:00:00"/>
    <d v="2022-12-31T00:00:00"/>
    <n v="4800000"/>
    <n v="4800000"/>
    <x v="62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016067742"/>
    <x v="236"/>
    <x v="10"/>
    <n v="11"/>
    <n v="228"/>
    <x v="1"/>
    <n v="162"/>
    <n v="142"/>
    <s v="INICIADO"/>
    <s v="NO"/>
    <d v="2021-10-04T00:00:00"/>
    <d v="2021-12-31T00:00:00"/>
    <n v="13083000"/>
    <n v="4640000"/>
    <x v="204"/>
    <m/>
    <e v="#N/A"/>
    <m/>
    <m/>
    <m/>
    <n v="160000"/>
    <x v="3"/>
    <n v="6"/>
    <m/>
    <m/>
    <s v="ADRIANA GUTIERREZ"/>
    <s v="adriana.gtorres@gobiernobogota.gov.co"/>
  </r>
  <r>
    <s v="SANTA FE"/>
    <n v="3"/>
    <s v="O230616"/>
    <s v="O230616"/>
    <s v="Obligaciones por pagar Inversión vigencia anterior"/>
    <s v="OXP inversion directa vigencia anterior"/>
    <n v="79765033"/>
    <x v="216"/>
    <x v="10"/>
    <n v="11"/>
    <n v="12"/>
    <x v="1"/>
    <n v="163"/>
    <n v="143"/>
    <s v="INICIADO"/>
    <s v="SI"/>
    <d v="2022-01-13T00:00:00"/>
    <d v="2023-01-12T00:00:00"/>
    <n v="83160000"/>
    <n v="7560000"/>
    <x v="163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79056018"/>
    <x v="165"/>
    <x v="10"/>
    <n v="11"/>
    <n v="6"/>
    <x v="1"/>
    <n v="164"/>
    <n v="144"/>
    <s v="INICIADO"/>
    <s v="NO"/>
    <d v="2022-01-12T00:00:00"/>
    <d v="2022-12-31T00:00:00"/>
    <n v="40260000"/>
    <n v="2318000"/>
    <x v="205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018406237"/>
    <x v="290"/>
    <x v="10"/>
    <n v="11"/>
    <n v="9"/>
    <x v="1"/>
    <n v="165"/>
    <n v="145"/>
    <s v="INICIADO"/>
    <s v="NO"/>
    <d v="2022-01-12T00:00:00"/>
    <d v="2023-01-11T00:00:00"/>
    <n v="71720000"/>
    <n v="6302667"/>
    <x v="206"/>
    <m/>
    <e v="#N/A"/>
    <m/>
    <m/>
    <m/>
    <n v="1"/>
    <x v="3"/>
    <n v="6"/>
    <m/>
    <m/>
    <s v="ADRIANA GUTIERREZ"/>
    <s v="adriana.gtorres@gobiernobogota.gov.co"/>
  </r>
  <r>
    <s v="SANTA FE"/>
    <n v="3"/>
    <s v="O230616"/>
    <s v="O230616"/>
    <s v="Obligaciones por pagar Inversión vigencia anterior"/>
    <s v="OXP inversion directa vigencia anterior"/>
    <n v="1015434368"/>
    <x v="169"/>
    <x v="10"/>
    <n v="11"/>
    <n v="18"/>
    <x v="1"/>
    <n v="166"/>
    <n v="146"/>
    <s v="INICIADO"/>
    <s v="SI"/>
    <d v="2022-01-13T00:00:00"/>
    <d v="2023-01-12T00:00:00"/>
    <n v="67100000"/>
    <n v="6100000"/>
    <x v="42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112905112"/>
    <x v="162"/>
    <x v="10"/>
    <n v="11"/>
    <n v="4"/>
    <x v="1"/>
    <n v="167"/>
    <n v="147"/>
    <s v="INICIADO"/>
    <s v="NO"/>
    <d v="2022-01-11T00:00:00"/>
    <d v="2023-01-10T00:00:00"/>
    <n v="83160000"/>
    <n v="7560000"/>
    <x v="163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53119341"/>
    <x v="215"/>
    <x v="10"/>
    <n v="11"/>
    <n v="11"/>
    <x v="1"/>
    <n v="168"/>
    <n v="148"/>
    <s v="INICIADO"/>
    <s v="SI"/>
    <d v="2022-01-12T00:00:00"/>
    <d v="2023-01-11T00:00:00"/>
    <n v="67100000"/>
    <n v="6100000"/>
    <x v="42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79115862"/>
    <x v="200"/>
    <x v="10"/>
    <n v="11"/>
    <n v="247"/>
    <x v="1"/>
    <n v="169"/>
    <n v="149"/>
    <s v="INICIADO"/>
    <s v="SI"/>
    <d v="2022-09-09T00:00:00"/>
    <d v="2022-12-30T00:00:00"/>
    <n v="15516000"/>
    <n v="3792800"/>
    <x v="207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016013382"/>
    <x v="177"/>
    <x v="10"/>
    <n v="11"/>
    <n v="33"/>
    <x v="1"/>
    <n v="170"/>
    <n v="150"/>
    <s v="INICIADO"/>
    <s v="SI"/>
    <d v="2022-01-14T00:00:00"/>
    <d v="2023-01-13T00:00:00"/>
    <n v="67100000"/>
    <n v="6100000"/>
    <x v="42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52039924"/>
    <x v="238"/>
    <x v="10"/>
    <n v="11"/>
    <n v="211"/>
    <x v="1"/>
    <n v="171"/>
    <n v="151"/>
    <s v="INICIADO"/>
    <s v="SI"/>
    <d v="2022-09-09T00:00:00"/>
    <d v="2023-01-02T00:00:00"/>
    <n v="10980000"/>
    <n v="2684000"/>
    <x v="208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098700541"/>
    <x v="240"/>
    <x v="10"/>
    <n v="11"/>
    <n v="237"/>
    <x v="1"/>
    <n v="172"/>
    <n v="152"/>
    <s v="INICIADO"/>
    <s v="SI"/>
    <d v="2022-09-06T00:00:00"/>
    <d v="2023-01-04T00:00:00"/>
    <n v="18300000"/>
    <n v="5083333"/>
    <x v="209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051818449"/>
    <x v="241"/>
    <x v="10"/>
    <n v="11"/>
    <n v="238"/>
    <x v="1"/>
    <n v="173"/>
    <n v="153"/>
    <s v="INICIADO"/>
    <s v="SI"/>
    <d v="2022-09-06T00:00:00"/>
    <d v="2023-01-04T00:00:00"/>
    <n v="18300000"/>
    <n v="5083333"/>
    <x v="209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52581670"/>
    <x v="163"/>
    <x v="10"/>
    <n v="11"/>
    <n v="10"/>
    <x v="1"/>
    <n v="174"/>
    <n v="154"/>
    <s v="INICIADO"/>
    <s v="NO"/>
    <d v="2022-01-14T00:00:00"/>
    <d v="2023-01-31T00:00:00"/>
    <n v="67100000"/>
    <n v="9556667"/>
    <x v="210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101049166"/>
    <x v="170"/>
    <x v="10"/>
    <n v="11"/>
    <n v="19"/>
    <x v="1"/>
    <n v="175"/>
    <n v="155"/>
    <s v="INICIADO"/>
    <s v="NO"/>
    <d v="2022-01-17T00:00:00"/>
    <d v="2023-01-31T00:00:00"/>
    <n v="40260000"/>
    <n v="5368000"/>
    <x v="211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014227004"/>
    <x v="251"/>
    <x v="10"/>
    <n v="11"/>
    <n v="255"/>
    <x v="1"/>
    <n v="176"/>
    <n v="156"/>
    <s v="INICIADO"/>
    <s v="SI"/>
    <d v="2022-09-15T00:00:00"/>
    <d v="2022-12-31T00:00:00"/>
    <n v="15900000"/>
    <n v="2826667"/>
    <x v="212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53102636"/>
    <x v="291"/>
    <x v="10"/>
    <n v="11"/>
    <n v="318"/>
    <x v="1"/>
    <n v="177"/>
    <n v="157"/>
    <s v="INICIADO"/>
    <s v="NO"/>
    <d v="2022-12-16T00:00:00"/>
    <d v="2023-02-15T00:00:00"/>
    <n v="10344000"/>
    <n v="10344000"/>
    <x v="213"/>
    <m/>
    <e v="#N/A"/>
    <m/>
    <m/>
    <m/>
    <n v="2586000"/>
    <x v="3"/>
    <n v="6"/>
    <m/>
    <m/>
    <s v="ADRIANA GUTIERREZ"/>
    <s v="adriana.gtorres@gobiernobogota.gov.co"/>
  </r>
  <r>
    <s v="SANTA FE"/>
    <n v="3"/>
    <s v="O230616"/>
    <s v="O230616"/>
    <s v="Obligaciones por pagar Inversión vigencia anterior"/>
    <s v="OXP inversion directa vigencia anterior"/>
    <n v="1152439354"/>
    <x v="174"/>
    <x v="10"/>
    <n v="11"/>
    <n v="16"/>
    <x v="1"/>
    <n v="178"/>
    <n v="158"/>
    <s v="INICIADO"/>
    <s v="SI"/>
    <d v="2022-01-17T00:00:00"/>
    <d v="2022-12-31T00:00:00"/>
    <n v="67100000"/>
    <n v="2846666"/>
    <x v="214"/>
    <m/>
    <e v="#N/A"/>
    <m/>
    <m/>
    <m/>
    <n v="610000"/>
    <x v="3"/>
    <n v="6"/>
    <m/>
    <m/>
    <s v="ADRIANA GUTIERREZ"/>
    <s v="adriana.gtorres@gobiernobogota.gov.co"/>
  </r>
  <r>
    <s v="SANTA FE"/>
    <n v="3"/>
    <s v="O230616"/>
    <s v="O230616"/>
    <s v="Obligaciones por pagar Inversión vigencia anterior"/>
    <s v="OXP inversion directa vigencia anterior"/>
    <n v="80166444"/>
    <x v="219"/>
    <x v="10"/>
    <n v="11"/>
    <n v="165"/>
    <x v="1"/>
    <n v="179"/>
    <n v="159"/>
    <s v="INICIADO"/>
    <s v="SI"/>
    <d v="2022-07-22T00:00:00"/>
    <d v="2023-01-21T00:00:00"/>
    <n v="40390000"/>
    <n v="8078000"/>
    <x v="215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026559595"/>
    <x v="178"/>
    <x v="10"/>
    <n v="11"/>
    <n v="34"/>
    <x v="1"/>
    <n v="180"/>
    <n v="160"/>
    <s v="INICIADO"/>
    <s v="NO"/>
    <d v="2022-01-18T00:00:00"/>
    <d v="2022-12-17T00:00:00"/>
    <n v="67100000"/>
    <n v="2643333"/>
    <x v="127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79287493"/>
    <x v="250"/>
    <x v="10"/>
    <n v="11"/>
    <n v="253"/>
    <x v="1"/>
    <n v="181"/>
    <n v="161"/>
    <s v="INICIADO"/>
    <s v="SI"/>
    <d v="2022-09-14T00:00:00"/>
    <d v="2023-01-04T00:00:00"/>
    <n v="7050000"/>
    <n v="1331667"/>
    <x v="179"/>
    <m/>
    <e v="#N/A"/>
    <m/>
    <m/>
    <m/>
    <n v="156667"/>
    <x v="3"/>
    <n v="6"/>
    <m/>
    <m/>
    <s v="ADRIANA GUTIERREZ"/>
    <s v="adriana.gtorres@gobiernobogota.gov.co"/>
  </r>
  <r>
    <s v="SANTA FE"/>
    <n v="3"/>
    <s v="O230616"/>
    <s v="O230616"/>
    <s v="Obligaciones por pagar Inversión vigencia anterior"/>
    <s v="OXP inversion directa vigencia anterior"/>
    <n v="52489542"/>
    <x v="292"/>
    <x v="10"/>
    <n v="11"/>
    <n v="85"/>
    <x v="1"/>
    <n v="182"/>
    <n v="162"/>
    <s v="INICIADO"/>
    <s v="SI"/>
    <d v="2022-01-20T00:00:00"/>
    <d v="2023-01-19T00:00:00"/>
    <n v="67100000"/>
    <n v="6100000"/>
    <x v="216"/>
    <m/>
    <e v="#N/A"/>
    <m/>
    <m/>
    <m/>
    <n v="610000"/>
    <x v="3"/>
    <n v="6"/>
    <m/>
    <m/>
    <s v="ADRIANA GUTIERREZ"/>
    <s v="adriana.gtorres@gobiernobogota.gov.co"/>
  </r>
  <r>
    <s v="SANTA FE"/>
    <n v="3"/>
    <s v="O230616"/>
    <s v="O230616"/>
    <s v="Obligaciones por pagar Inversión vigencia anterior"/>
    <s v="OXP inversion directa vigencia anterior"/>
    <n v="13275913"/>
    <x v="171"/>
    <x v="10"/>
    <n v="11"/>
    <n v="36"/>
    <x v="1"/>
    <n v="183"/>
    <n v="163"/>
    <s v="INICIADO"/>
    <s v="SI"/>
    <d v="2022-01-17T00:00:00"/>
    <d v="2023-01-16T00:00:00"/>
    <n v="67100000"/>
    <n v="6100000"/>
    <x v="217"/>
    <m/>
    <e v="#N/A"/>
    <m/>
    <m/>
    <m/>
    <n v="406667"/>
    <x v="3"/>
    <n v="6"/>
    <m/>
    <m/>
    <s v="ADRIANA GUTIERREZ"/>
    <s v="adriana.gtorres@gobiernobogota.gov.co"/>
  </r>
  <r>
    <s v="SANTA FE"/>
    <n v="3"/>
    <s v="O230616"/>
    <s v="O230616"/>
    <s v="Obligaciones por pagar Inversión vigencia anterior"/>
    <s v="OXP inversion directa vigencia anterior"/>
    <n v="1013599315"/>
    <x v="196"/>
    <x v="10"/>
    <n v="11"/>
    <n v="84"/>
    <x v="1"/>
    <n v="184"/>
    <n v="164"/>
    <s v="INICIADO"/>
    <s v="NO"/>
    <d v="2022-01-21T00:00:00"/>
    <d v="2023-01-20T00:00:00"/>
    <n v="25850000"/>
    <n v="2350000"/>
    <x v="106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022993911"/>
    <x v="214"/>
    <x v="10"/>
    <n v="11"/>
    <n v="83"/>
    <x v="1"/>
    <n v="185"/>
    <n v="165"/>
    <s v="INICIADO"/>
    <s v="NO"/>
    <d v="2022-01-28T00:00:00"/>
    <d v="2022-12-27T00:00:00"/>
    <n v="52800000"/>
    <n v="4800000"/>
    <x v="62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073159671"/>
    <x v="254"/>
    <x v="10"/>
    <n v="11"/>
    <n v="260"/>
    <x v="1"/>
    <n v="186"/>
    <n v="166"/>
    <s v="INICIADO"/>
    <s v="SI"/>
    <d v="2022-09-20T00:00:00"/>
    <d v="2023-01-19T00:00:00"/>
    <n v="7050000"/>
    <n v="2350000"/>
    <x v="106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019073568"/>
    <x v="293"/>
    <x v="10"/>
    <n v="11"/>
    <n v="13"/>
    <x v="1"/>
    <n v="187"/>
    <n v="167"/>
    <s v="INICIADO"/>
    <s v="NO"/>
    <d v="2022-01-13T00:00:00"/>
    <d v="2023-01-18T00:00:00"/>
    <n v="67100000"/>
    <n v="5083333"/>
    <x v="136"/>
    <m/>
    <e v="#N/A"/>
    <m/>
    <m/>
    <m/>
    <n v="813333"/>
    <x v="3"/>
    <n v="6"/>
    <m/>
    <m/>
    <s v="ADRIANA GUTIERREZ"/>
    <s v="adriana.gtorres@gobiernobogota.gov.co"/>
  </r>
  <r>
    <s v="SANTA FE"/>
    <n v="3"/>
    <s v="O230616"/>
    <s v="O230616"/>
    <s v="Obligaciones por pagar Inversión vigencia anterior"/>
    <s v="OXP inversion directa vigencia anterior"/>
    <n v="1049639896"/>
    <x v="294"/>
    <x v="10"/>
    <n v="11"/>
    <n v="14"/>
    <x v="1"/>
    <n v="188"/>
    <n v="168"/>
    <s v="INICIADO"/>
    <s v="NO"/>
    <d v="2022-01-13T00:00:00"/>
    <d v="2023-01-18T00:00:00"/>
    <n v="71720000"/>
    <n v="6085333"/>
    <x v="218"/>
    <m/>
    <e v="#N/A"/>
    <m/>
    <m/>
    <m/>
    <n v="0"/>
    <x v="3"/>
    <n v="6"/>
    <m/>
    <m/>
    <s v="ADRIANA GUTIERREZ"/>
    <s v="adriana.gtorres@gobiernobogota.gov.co"/>
  </r>
  <r>
    <s v="SANTA FE"/>
    <n v="3"/>
    <s v="O230616"/>
    <s v="O230616"/>
    <s v="Obligaciones por pagar Inversión vigencia anterior"/>
    <s v="OXP inversion directa vigencia anterior"/>
    <n v="1124051252"/>
    <x v="191"/>
    <x v="10"/>
    <n v="11"/>
    <n v="44"/>
    <x v="1"/>
    <n v="189"/>
    <n v="169"/>
    <s v="INICIADO"/>
    <s v="SI"/>
    <d v="2022-01-19T00:00:00"/>
    <d v="2023-01-18T00:00:00"/>
    <n v="52800000"/>
    <n v="4800000"/>
    <x v="62"/>
    <m/>
    <e v="#N/A"/>
    <m/>
    <m/>
    <m/>
    <n v="0"/>
    <x v="3"/>
    <n v="6"/>
    <m/>
    <m/>
    <s v="ADRIANA GUTIERREZ"/>
    <s v="adriana.gtorres@gobiernobogota.gov.co"/>
  </r>
  <r>
    <s v="SANTA FE"/>
    <n v="3"/>
    <s v="O230616"/>
    <s v="O230616"/>
    <s v="Obligaciones por pagar Inversión vigencia anterior"/>
    <s v="OXP inversion directa vigencia anterior"/>
    <n v="39657311"/>
    <x v="173"/>
    <x v="10"/>
    <n v="11"/>
    <n v="15"/>
    <x v="1"/>
    <n v="190"/>
    <n v="170"/>
    <s v="INICIADO"/>
    <s v="NO"/>
    <d v="2022-01-18T00:00:00"/>
    <d v="2022-12-31T00:00:00"/>
    <n v="67100000"/>
    <n v="2643329"/>
    <x v="133"/>
    <m/>
    <e v="#N/A"/>
    <m/>
    <m/>
    <m/>
    <n v="203329"/>
    <x v="3"/>
    <n v="6"/>
    <m/>
    <m/>
    <s v="ADRIANA GUTIERREZ"/>
    <s v="adriana.gtorres@gobiernobogota.gov.co"/>
  </r>
  <r>
    <s v="SANTA FE"/>
    <n v="3"/>
    <s v="O230616"/>
    <s v="O230616"/>
    <s v="Obligaciones por pagar Inversión vigencia anterior"/>
    <s v="OXP inversion directa vigencia anterior"/>
    <n v="80822570"/>
    <x v="220"/>
    <x v="10"/>
    <n v="11"/>
    <n v="169"/>
    <x v="1"/>
    <n v="191"/>
    <n v="171"/>
    <s v="INICIADO"/>
    <s v="SI"/>
    <d v="2022-07-27T00:00:00"/>
    <d v="2023-01-26T00:00:00"/>
    <n v="40390000"/>
    <n v="8078000"/>
    <x v="219"/>
    <m/>
    <e v="#N/A"/>
    <m/>
    <m/>
    <m/>
    <n v="269266"/>
    <x v="3"/>
    <n v="6"/>
    <m/>
    <m/>
    <s v="ADRIANA GUTIERREZ"/>
    <s v="adriana.gtorres@gobiernobogota.gov.co"/>
  </r>
  <r>
    <s v="SANTA FE"/>
    <n v="3"/>
    <s v="O230616"/>
    <s v="O230616"/>
    <s v="Obligaciones por pagar Inversión vigencia anterior"/>
    <s v="OXP inversion directa vigencia anterior"/>
    <n v="1019062593"/>
    <x v="190"/>
    <x v="10"/>
    <n v="11"/>
    <n v="61"/>
    <x v="1"/>
    <n v="192"/>
    <n v="172"/>
    <s v="INICIADO"/>
    <s v="SI"/>
    <d v="2022-01-18T00:00:00"/>
    <d v="2022-12-21T00:00:00"/>
    <n v="40260000"/>
    <n v="1586000"/>
    <x v="220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82360623"/>
    <x v="194"/>
    <x v="10"/>
    <n v="11"/>
    <n v="81"/>
    <x v="1"/>
    <n v="193"/>
    <n v="173"/>
    <s v="INICIADO"/>
    <s v="SI"/>
    <d v="2022-01-20T00:00:00"/>
    <d v="2023-01-19T00:00:00"/>
    <n v="25850000"/>
    <n v="2350000"/>
    <x v="106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80109395"/>
    <x v="295"/>
    <x v="10"/>
    <n v="11"/>
    <n v="206"/>
    <x v="1"/>
    <n v="194"/>
    <n v="174"/>
    <s v="INICIADO"/>
    <s v="NO"/>
    <d v="2021-09-16T00:00:00"/>
    <d v="2021-12-31T00:00:00"/>
    <n v="19800000"/>
    <n v="7560000"/>
    <x v="156"/>
    <m/>
    <e v="#N/A"/>
    <m/>
    <m/>
    <m/>
    <n v="4536000"/>
    <x v="3"/>
    <n v="6"/>
    <m/>
    <m/>
    <s v="ADRIANA GUTIERREZ"/>
    <s v="adriana.gtorres@gobiernobogota.gov.co"/>
  </r>
  <r>
    <s v="SANTA FE"/>
    <n v="3"/>
    <s v="O230616"/>
    <s v="O230616"/>
    <s v="Obligaciones por pagar Inversión vigencia anterior"/>
    <s v="OXP inversion directa vigencia anterior"/>
    <n v="79750912"/>
    <x v="233"/>
    <x v="10"/>
    <n v="11"/>
    <n v="204"/>
    <x v="1"/>
    <n v="195"/>
    <n v="175"/>
    <s v="INICIADO"/>
    <s v="SI"/>
    <d v="2022-08-21T00:00:00"/>
    <d v="2023-01-20T00:00:00"/>
    <n v="10800000"/>
    <n v="2700000"/>
    <x v="188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014180831"/>
    <x v="218"/>
    <x v="10"/>
    <n v="11"/>
    <n v="164"/>
    <x v="1"/>
    <n v="196"/>
    <n v="176"/>
    <s v="INICIADO"/>
    <s v="SI"/>
    <d v="2022-07-22T00:00:00"/>
    <d v="2023-01-21T00:00:00"/>
    <n v="37500000"/>
    <n v="7500000"/>
    <x v="221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103364647"/>
    <x v="187"/>
    <x v="10"/>
    <n v="11"/>
    <n v="27"/>
    <x v="1"/>
    <n v="197"/>
    <n v="177"/>
    <s v="INICIADO"/>
    <s v="SI"/>
    <d v="2022-01-18T00:00:00"/>
    <d v="2023-01-30T00:00:00"/>
    <n v="25850000"/>
    <n v="2350000"/>
    <x v="0"/>
    <m/>
    <e v="#N/A"/>
    <m/>
    <m/>
    <m/>
    <n v="2350000"/>
    <x v="3"/>
    <n v="6"/>
    <m/>
    <m/>
    <s v="ADRIANA GUTIERREZ"/>
    <s v="adriana.gtorres@gobiernobogota.gov.co"/>
  </r>
  <r>
    <s v="SANTA FE"/>
    <n v="3"/>
    <s v="O230616"/>
    <s v="O230616"/>
    <s v="Obligaciones por pagar Inversión vigencia anterior"/>
    <s v="OXP inversion directa vigencia anterior"/>
    <n v="900365660"/>
    <x v="296"/>
    <x v="3"/>
    <n v="19"/>
    <n v="102900"/>
    <x v="1"/>
    <n v="198"/>
    <n v="178"/>
    <s v="INICIADO"/>
    <s v="NO"/>
    <d v="2022-12-22T00:00:00"/>
    <d v="2022-12-30T00:00:00"/>
    <n v="21588000"/>
    <n v="21588000"/>
    <x v="0"/>
    <m/>
    <e v="#N/A"/>
    <m/>
    <m/>
    <m/>
    <n v="21588000"/>
    <x v="0"/>
    <n v="2"/>
    <m/>
    <m/>
    <s v="LEONARDO CARRILLO"/>
    <m/>
  </r>
  <r>
    <s v="SANTA FE"/>
    <n v="3"/>
    <s v="O230616"/>
    <s v="O230616"/>
    <s v="Obligaciones por pagar Inversión vigencia anterior"/>
    <s v="OXP inversion directa vigencia anterior"/>
    <n v="800237412"/>
    <x v="297"/>
    <x v="3"/>
    <n v="19"/>
    <n v="102903"/>
    <x v="1"/>
    <n v="199"/>
    <n v="179"/>
    <s v="INICIADO"/>
    <s v="NO"/>
    <d v="2022-12-22T00:00:00"/>
    <d v="2022-12-30T00:00:00"/>
    <n v="1356058"/>
    <n v="1356058"/>
    <x v="0"/>
    <m/>
    <e v="#N/A"/>
    <m/>
    <m/>
    <m/>
    <n v="1356058"/>
    <x v="0"/>
    <n v="2"/>
    <m/>
    <m/>
    <s v="TELEMACO TORRES"/>
    <m/>
  </r>
  <r>
    <s v="SANTA FE"/>
    <n v="3"/>
    <s v="O230616"/>
    <s v="O230616"/>
    <s v="Obligaciones por pagar Inversión vigencia anterior"/>
    <s v="OXP inversion directa vigencia anterior"/>
    <n v="860034604"/>
    <x v="298"/>
    <x v="3"/>
    <n v="19"/>
    <n v="102511"/>
    <x v="1"/>
    <n v="200"/>
    <n v="180"/>
    <s v="INICIADO"/>
    <s v="NO"/>
    <d v="2022-12-19T00:00:00"/>
    <d v="2023-06-30T00:00:00"/>
    <n v="295742635"/>
    <n v="295742635"/>
    <x v="222"/>
    <m/>
    <e v="#N/A"/>
    <m/>
    <m/>
    <m/>
    <n v="0"/>
    <x v="3"/>
    <n v="6"/>
    <m/>
    <m/>
    <s v="FREDDY ALBERTO MARQUEZ ARIAS"/>
    <s v="FREDDY.MARQUEZ@GOBIERNOBOGOTA.GOV.CO"/>
  </r>
  <r>
    <s v="SANTA FE"/>
    <n v="3"/>
    <s v="O230616"/>
    <s v="O230616"/>
    <s v="Obligaciones por pagar Inversión vigencia anterior"/>
    <s v="OXP inversion directa vigencia anterior"/>
    <n v="1128281402"/>
    <x v="183"/>
    <x v="10"/>
    <n v="11"/>
    <n v="35"/>
    <x v="1"/>
    <n v="201"/>
    <n v="181"/>
    <s v="INICIADO"/>
    <s v="SI"/>
    <d v="2022-01-14T00:00:00"/>
    <d v="2023-01-04T00:00:00"/>
    <n v="67100000"/>
    <n v="3056667"/>
    <x v="223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1128281402"/>
    <x v="183"/>
    <x v="10"/>
    <n v="11"/>
    <n v="35"/>
    <x v="1"/>
    <n v="202"/>
    <n v="182"/>
    <s v="INICIADO"/>
    <s v="SI"/>
    <d v="2022-01-14T00:00:00"/>
    <d v="2023-01-04T00:00:00"/>
    <n v="67100000"/>
    <n v="400000"/>
    <x v="224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79843643"/>
    <x v="299"/>
    <x v="10"/>
    <n v="11"/>
    <n v="41"/>
    <x v="1"/>
    <n v="203"/>
    <n v="183"/>
    <s v="INICIADO"/>
    <s v="SI"/>
    <d v="2022-01-14T00:00:00"/>
    <d v="2023-01-14T00:00:00"/>
    <n v="77000000"/>
    <n v="7000000"/>
    <x v="225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79971582"/>
    <x v="201"/>
    <x v="10"/>
    <n v="11"/>
    <n v="75"/>
    <x v="1"/>
    <n v="204"/>
    <n v="184"/>
    <s v="INICIADO"/>
    <s v="SI"/>
    <d v="2022-01-25T00:00:00"/>
    <d v="2023-01-24T00:00:00"/>
    <n v="67100000"/>
    <n v="6100000"/>
    <x v="42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80242806"/>
    <x v="164"/>
    <x v="10"/>
    <n v="11"/>
    <n v="2"/>
    <x v="1"/>
    <n v="205"/>
    <n v="185"/>
    <s v="INICIADO"/>
    <s v="NO"/>
    <d v="2022-01-13T00:00:00"/>
    <d v="2023-01-23T00:00:00"/>
    <n v="25850000"/>
    <n v="2350000"/>
    <x v="226"/>
    <m/>
    <e v="#N/A"/>
    <m/>
    <m/>
    <m/>
    <n v="78334"/>
    <x v="3"/>
    <n v="6"/>
    <m/>
    <m/>
    <s v="MARIA CAMILA LOPEZ"/>
    <s v="CAMILA.LOPEZ@GOBIERNOBOGOTA.GOV.CO"/>
  </r>
  <r>
    <s v="SANTA FE"/>
    <n v="3"/>
    <s v="O230616"/>
    <s v="O230616"/>
    <s v="Obligaciones por pagar Inversión vigencia anterior"/>
    <s v="OXP inversion directa vigencia anterior"/>
    <n v="52808814"/>
    <x v="221"/>
    <x v="10"/>
    <n v="11"/>
    <n v="208"/>
    <x v="1"/>
    <n v="206"/>
    <n v="186"/>
    <s v="INICIADO"/>
    <s v="SI"/>
    <d v="2021-09-16T00:00:00"/>
    <d v="2021-12-31T00:00:00"/>
    <n v="13083000"/>
    <n v="8540000"/>
    <x v="227"/>
    <m/>
    <e v="#N/A"/>
    <m/>
    <m/>
    <m/>
    <n v="1626667"/>
    <x v="3"/>
    <n v="6"/>
    <m/>
    <m/>
    <s v="ADRIANA GUTIERREZ"/>
    <s v="adriana.gtorres@gobiernobogota.gov.co"/>
  </r>
  <r>
    <s v="SANTA FE"/>
    <n v="3"/>
    <s v="O230616"/>
    <s v="O230616"/>
    <s v="Obligaciones por pagar Inversión vigencia anterior"/>
    <s v="OXP inversion directa vigencia anterior"/>
    <n v="14258168"/>
    <x v="300"/>
    <x v="10"/>
    <n v="11"/>
    <n v="321"/>
    <x v="1"/>
    <n v="207"/>
    <n v="187"/>
    <s v="INICIADO"/>
    <s v="SI"/>
    <d v="2022-12-05T00:00:00"/>
    <d v="2023-01-31T00:00:00"/>
    <n v="5400000"/>
    <n v="5400000"/>
    <x v="228"/>
    <m/>
    <e v="#N/A"/>
    <m/>
    <m/>
    <m/>
    <n v="360000"/>
    <x v="3"/>
    <n v="6"/>
    <m/>
    <m/>
    <s v="ADRIANA GUTIERREZ"/>
    <s v="adriana.gtorres@gobiernobogota.gov.co"/>
  </r>
  <r>
    <s v="SANTA FE"/>
    <n v="3"/>
    <s v="O230616"/>
    <s v="O230616"/>
    <s v="Obligaciones por pagar Inversión vigencia anterior"/>
    <s v="OXP inversion directa vigencia anterior"/>
    <n v="901061836"/>
    <x v="301"/>
    <x v="6"/>
    <n v="2"/>
    <n v="332"/>
    <x v="1"/>
    <n v="208"/>
    <n v="188"/>
    <s v="INICIADO"/>
    <s v="NO"/>
    <d v="2023-02-02T00:00:00"/>
    <d v="2023-05-01T00:00:00"/>
    <n v="75501761"/>
    <n v="75501761"/>
    <x v="229"/>
    <m/>
    <e v="#N/A"/>
    <m/>
    <m/>
    <m/>
    <n v="7685"/>
    <x v="0"/>
    <n v="2"/>
    <m/>
    <m/>
    <s v="MAGALLY GUINAND"/>
    <s v="magally.guinand@gobiernobogota.gov.co"/>
  </r>
  <r>
    <s v="SANTA FE"/>
    <n v="3"/>
    <s v="O230616"/>
    <s v="O230616"/>
    <s v="Obligaciones por pagar Inversión vigencia anterior"/>
    <s v="OXP inversion directa vigencia anterior"/>
    <n v="830080652"/>
    <x v="302"/>
    <x v="6"/>
    <n v="2"/>
    <n v="333"/>
    <x v="1"/>
    <n v="209"/>
    <n v="189"/>
    <s v="INICIADO"/>
    <s v="NO"/>
    <d v="2023-02-02T00:00:00"/>
    <d v="2023-04-01T00:00:00"/>
    <n v="7159500"/>
    <n v="7159500"/>
    <x v="230"/>
    <m/>
    <e v="#N/A"/>
    <m/>
    <m/>
    <m/>
    <n v="0"/>
    <x v="3"/>
    <n v="6"/>
    <m/>
    <m/>
    <s v="ESMERALDA VELA "/>
    <s v="esmeralda.vela@gobiernobogota.gov.co"/>
  </r>
  <r>
    <s v="SANTA FE"/>
    <n v="3"/>
    <s v="O230616"/>
    <s v="O230616"/>
    <s v="Obligaciones por pagar Inversión vigencia anterior"/>
    <s v="OXP inversion directa vigencia anterior"/>
    <n v="900616793"/>
    <x v="303"/>
    <x v="2"/>
    <n v="10"/>
    <n v="344"/>
    <x v="1"/>
    <n v="210"/>
    <n v="190"/>
    <s v="INICIADO"/>
    <s v="NO"/>
    <d v="2023-02-15T00:00:00"/>
    <d v="2023-03-31T00:00:00"/>
    <n v="92248293"/>
    <n v="92248293"/>
    <x v="231"/>
    <m/>
    <e v="#N/A"/>
    <m/>
    <m/>
    <m/>
    <n v="0"/>
    <x v="0"/>
    <n v="2"/>
    <m/>
    <m/>
    <s v="JAMES WILLIAM CASTILLO"/>
    <s v="james.castillo@gobiernobogota.gov.co"/>
  </r>
  <r>
    <s v="SANTA FE"/>
    <n v="3"/>
    <s v="O230616"/>
    <s v="O230616"/>
    <s v="Obligaciones por pagar Inversión vigencia anterior"/>
    <s v="OXP inversion directa vigencia anterior"/>
    <n v="900782420"/>
    <x v="304"/>
    <x v="12"/>
    <n v="8"/>
    <n v="340"/>
    <x v="1"/>
    <n v="211"/>
    <n v="191"/>
    <s v="INICIADO"/>
    <s v="NO"/>
    <d v="2023-02-06T00:00:00"/>
    <d v="2023-05-05T00:00:00"/>
    <n v="71442109"/>
    <n v="71442109"/>
    <x v="232"/>
    <m/>
    <e v="#N/A"/>
    <m/>
    <m/>
    <m/>
    <n v="0"/>
    <x v="0"/>
    <n v="2"/>
    <m/>
    <m/>
    <s v="JAMES WILLIAM CASTILLO"/>
    <s v="james.castillo@gobiernobogota.gov.co"/>
  </r>
  <r>
    <s v="SANTA FE"/>
    <n v="3"/>
    <s v="O230616"/>
    <s v="O230616"/>
    <s v="Obligaciones por pagar Inversión vigencia anterior"/>
    <s v="OXP inversion directa vigencia anterior"/>
    <n v="1026282016"/>
    <x v="252"/>
    <x v="10"/>
    <n v="11"/>
    <n v="234"/>
    <x v="1"/>
    <n v="212"/>
    <n v="192"/>
    <s v="INICIADO"/>
    <s v="NO"/>
    <d v="2022-09-16T00:00:00"/>
    <d v="2022-12-31T00:00:00"/>
    <n v="7050000"/>
    <n v="1175000"/>
    <x v="142"/>
    <m/>
    <e v="#N/A"/>
    <m/>
    <m/>
    <m/>
    <n v="156667"/>
    <x v="3"/>
    <n v="6"/>
    <m/>
    <m/>
    <s v="ADRIANA GUTIERREZ"/>
    <s v="adriana.gtorres@gobiernobogota.gov.co"/>
  </r>
  <r>
    <s v="SANTA FE"/>
    <n v="3"/>
    <s v="O230616"/>
    <s v="O230616"/>
    <s v="Obligaciones por pagar Inversión vigencia anterior"/>
    <s v="OXP inversion directa vigencia anterior"/>
    <n v="1018502859"/>
    <x v="209"/>
    <x v="10"/>
    <n v="11"/>
    <n v="125"/>
    <x v="1"/>
    <n v="213"/>
    <n v="193"/>
    <s v="INICIADO"/>
    <s v="SI"/>
    <d v="2022-01-26T00:00:00"/>
    <d v="2023-01-25T00:00:00"/>
    <n v="32560000"/>
    <n v="2960000"/>
    <x v="56"/>
    <m/>
    <e v="#N/A"/>
    <m/>
    <m/>
    <m/>
    <n v="0"/>
    <x v="3"/>
    <n v="6"/>
    <m/>
    <m/>
    <s v="NO APLICA/ SIN SALDO FINAL "/>
    <s v="NO APLICA/ SIN SALDO FINAL "/>
  </r>
  <r>
    <s v="SANTA FE"/>
    <n v="3"/>
    <s v="O230616"/>
    <s v="O230616"/>
    <s v="Obligaciones por pagar Inversión vigencia anterior"/>
    <s v="OXP inversion directa vigencia anterior"/>
    <n v="804000673"/>
    <x v="305"/>
    <x v="3"/>
    <n v="19"/>
    <n v="103540"/>
    <x v="1"/>
    <n v="214"/>
    <n v="194"/>
    <s v="INICIADO"/>
    <s v="NO"/>
    <d v="2023-02-08T00:00:00"/>
    <d v="2023-04-07T00:00:00"/>
    <n v="116235414.98"/>
    <n v="116235415"/>
    <x v="233"/>
    <m/>
    <e v="#N/A"/>
    <m/>
    <m/>
    <m/>
    <n v="5"/>
    <x v="3"/>
    <n v="6"/>
    <m/>
    <m/>
    <m/>
    <m/>
  </r>
  <r>
    <s v="SANTA FE"/>
    <n v="3"/>
    <s v="O230690"/>
    <s v="O230690"/>
    <s v="Obligaciones por pagar Inversión vigencias anteriores"/>
    <s v="OXP inversion directa vigencias anteriores"/>
    <n v="1023878688"/>
    <x v="306"/>
    <x v="10"/>
    <n v="11"/>
    <n v="15"/>
    <x v="0"/>
    <n v="426"/>
    <n v="455"/>
    <s v="INICIADO"/>
    <s v="SI"/>
    <d v="2021-02-16T00:00:00"/>
    <d v="2021-08-23T00:00:00"/>
    <n v="13620000"/>
    <n v="20"/>
    <x v="0"/>
    <s v="Liberación"/>
    <n v="1"/>
    <n v="20"/>
    <m/>
    <m/>
    <n v="0"/>
    <x v="1"/>
    <n v="3"/>
    <m/>
    <s v="SALDO LIBERADO"/>
    <s v="MARIA CAMILA LOPEZ"/>
    <s v="CAMILA.LOPEZ@GOBIERNOBOGOTA.GOV.CO"/>
  </r>
  <r>
    <s v="SANTA FE"/>
    <n v="3"/>
    <s v="O230690"/>
    <s v="O230690"/>
    <s v="Obligaciones por pagar Inversión vigencias anteriores"/>
    <s v="OXP inversion directa vigencias anteriores"/>
    <n v="1136887920"/>
    <x v="307"/>
    <x v="10"/>
    <n v="11"/>
    <n v="23"/>
    <x v="0"/>
    <n v="427"/>
    <n v="456"/>
    <s v="INICIADO"/>
    <s v="NO"/>
    <d v="2021-02-20T00:00:00"/>
    <d v="2021-08-19T00:00:00"/>
    <n v="13620000"/>
    <n v="1"/>
    <x v="0"/>
    <s v="Liberación"/>
    <n v="1"/>
    <n v="1"/>
    <m/>
    <m/>
    <n v="0"/>
    <x v="3"/>
    <n v="6"/>
    <m/>
    <s v="SALDO LIBERADO"/>
    <s v="MARIA CAMILA LOPEZ"/>
    <s v="CAMILA.LOPEZ@GOBIERNOBOGOTA.GOV.CO"/>
  </r>
  <r>
    <s v="SANTA FE"/>
    <n v="3"/>
    <s v="O230690"/>
    <s v="O230690"/>
    <s v="Obligaciones por pagar Inversión vigencias anteriores"/>
    <s v="OXP inversion directa vigencias anteriores"/>
    <n v="65716349"/>
    <x v="308"/>
    <x v="10"/>
    <n v="11"/>
    <n v="26"/>
    <x v="0"/>
    <n v="428"/>
    <n v="457"/>
    <s v="INICIADO"/>
    <s v="NO"/>
    <d v="2021-02-22T00:00:00"/>
    <d v="2021-08-21T00:00:00"/>
    <n v="52800000"/>
    <n v="1"/>
    <x v="0"/>
    <s v="Liberación"/>
    <n v="1"/>
    <n v="1"/>
    <m/>
    <m/>
    <n v="0"/>
    <x v="3"/>
    <n v="6"/>
    <m/>
    <s v="SALDO LIBERADO"/>
    <s v="HELDER PARDO"/>
    <s v="HELDER.PARDO@GOBIERNOBOGOTA.GOV.CO"/>
  </r>
  <r>
    <s v="SANTA FE"/>
    <n v="3"/>
    <s v="O230690"/>
    <s v="O230690"/>
    <s v="Obligaciones por pagar Inversión vigencias anteriores"/>
    <s v="OXP inversion directa vigencias anteriores"/>
    <n v="79938600"/>
    <x v="309"/>
    <x v="10"/>
    <n v="11"/>
    <n v="29"/>
    <x v="0"/>
    <n v="429"/>
    <n v="458"/>
    <s v="INICIADO"/>
    <s v="SI"/>
    <d v="2021-03-01T00:00:00"/>
    <d v="2021-09-10T00:00:00"/>
    <n v="33480000"/>
    <n v="186000"/>
    <x v="0"/>
    <m/>
    <e v="#N/A"/>
    <m/>
    <m/>
    <m/>
    <n v="186000"/>
    <x v="3"/>
    <n v="6"/>
    <m/>
    <m/>
    <s v="HELDER PARDO"/>
    <s v="HELDER.PARDO@GOBIERNOBOGOTA.GOV.CO"/>
  </r>
  <r>
    <s v="SANTA FE"/>
    <n v="3"/>
    <s v="O230690"/>
    <s v="O230690"/>
    <s v="Obligaciones por pagar Inversión vigencias anteriores"/>
    <s v="OXP inversion directa vigencias anteriores"/>
    <n v="1010229140"/>
    <x v="310"/>
    <x v="10"/>
    <n v="11"/>
    <n v="73"/>
    <x v="0"/>
    <n v="430"/>
    <n v="459"/>
    <s v="INICIADO"/>
    <s v="NO"/>
    <d v="2021-03-05T00:00:00"/>
    <d v="2021-09-04T00:00:00"/>
    <n v="13620000"/>
    <n v="2572667"/>
    <x v="0"/>
    <m/>
    <e v="#N/A"/>
    <m/>
    <m/>
    <m/>
    <n v="2572667"/>
    <x v="3"/>
    <n v="6"/>
    <m/>
    <m/>
    <s v="HELDER PARDO"/>
    <s v="HELDER.PARDO@GOBIERNOBOGOTA.GOV.CO"/>
  </r>
  <r>
    <s v="SANTA FE"/>
    <n v="3"/>
    <s v="O230690"/>
    <s v="O230690"/>
    <s v="Obligaciones por pagar Inversión vigencias anteriores"/>
    <s v="OXP inversion directa vigencias anteriores"/>
    <n v="1126000396"/>
    <x v="311"/>
    <x v="10"/>
    <n v="11"/>
    <n v="85"/>
    <x v="0"/>
    <n v="431"/>
    <n v="460"/>
    <s v="INICIADO"/>
    <s v="NO"/>
    <d v="2021-03-09T00:00:00"/>
    <d v="2021-09-08T00:00:00"/>
    <n v="25020000"/>
    <n v="1112000"/>
    <x v="0"/>
    <m/>
    <e v="#N/A"/>
    <m/>
    <m/>
    <m/>
    <n v="1112000"/>
    <x v="3"/>
    <n v="6"/>
    <m/>
    <m/>
    <s v="HELDER PARDO"/>
    <s v="HELDER.PARDO@GOBIERNOBOGOTA.GOV.CO"/>
  </r>
  <r>
    <s v="SANTA FE"/>
    <n v="3"/>
    <s v="O230690"/>
    <s v="O230690"/>
    <s v="Obligaciones por pagar Inversión vigencias anteriores"/>
    <s v="OXP inversion directa vigencias anteriores"/>
    <n v="80087939"/>
    <x v="312"/>
    <x v="10"/>
    <n v="11"/>
    <n v="81"/>
    <x v="0"/>
    <n v="432"/>
    <n v="461"/>
    <s v="INICIADO"/>
    <s v="NO"/>
    <d v="2021-03-10T00:00:00"/>
    <d v="2021-09-09T00:00:00"/>
    <n v="33480000"/>
    <n v="186000"/>
    <x v="0"/>
    <m/>
    <e v="#N/A"/>
    <m/>
    <m/>
    <m/>
    <n v="186000"/>
    <x v="3"/>
    <n v="6"/>
    <m/>
    <m/>
    <s v="SARA FAJARDO "/>
    <s v="melinafajardo2@gmail.com"/>
  </r>
  <r>
    <s v="SANTA FE"/>
    <n v="3"/>
    <s v="O230690"/>
    <s v="O230690"/>
    <s v="Obligaciones por pagar Inversión vigencias anteriores"/>
    <s v="OXP inversion directa vigencias anteriores"/>
    <n v="901399373"/>
    <x v="313"/>
    <x v="3"/>
    <n v="19"/>
    <n v="66507"/>
    <x v="0"/>
    <n v="433"/>
    <n v="462"/>
    <s v="INICIADO"/>
    <s v="NO"/>
    <d v="2021-03-30T00:00:00"/>
    <d v="2021-05-02T00:00:00"/>
    <n v="71989397.120000005"/>
    <n v="1"/>
    <x v="0"/>
    <m/>
    <e v="#N/A"/>
    <m/>
    <m/>
    <m/>
    <n v="1"/>
    <x v="0"/>
    <n v="2"/>
    <m/>
    <m/>
    <s v="JOSE FERNANDO CRUZ "/>
    <s v="fernando.cruz@gobiernobogota.gov.co"/>
  </r>
  <r>
    <s v="SANTA FE"/>
    <n v="3"/>
    <s v="O230690"/>
    <s v="O230690"/>
    <s v="Obligaciones por pagar Inversión vigencias anteriores"/>
    <s v="OXP inversion directa vigencias anteriores"/>
    <n v="1104377669"/>
    <x v="314"/>
    <x v="10"/>
    <n v="11"/>
    <n v="126"/>
    <x v="0"/>
    <n v="434"/>
    <n v="463"/>
    <s v="INICIADO"/>
    <s v="NO"/>
    <d v="2021-08-19T00:00:00"/>
    <d v="2021-12-31T00:00:00"/>
    <n v="14300000"/>
    <n v="2574001"/>
    <x v="0"/>
    <s v="Liberación"/>
    <n v="1"/>
    <n v="2574001"/>
    <m/>
    <m/>
    <n v="0"/>
    <x v="1"/>
    <n v="3"/>
    <m/>
    <s v="SALDO LIBERADO"/>
    <s v="SARA FAJARDO"/>
    <s v="melinafajardo2@gmail.com"/>
  </r>
  <r>
    <s v="SANTA FE"/>
    <n v="3"/>
    <s v="O230690"/>
    <s v="O230690"/>
    <s v="Obligaciones por pagar Inversión vigencias anteriores"/>
    <s v="OXP inversion directa vigencias anteriores"/>
    <n v="1023878688"/>
    <x v="306"/>
    <x v="10"/>
    <n v="11"/>
    <n v="148"/>
    <x v="0"/>
    <n v="435"/>
    <n v="464"/>
    <s v="INICIADO"/>
    <s v="NO"/>
    <d v="2021-09-06T00:00:00"/>
    <d v="2021-12-31T00:00:00"/>
    <n v="9080000"/>
    <n v="4313001"/>
    <x v="0"/>
    <s v="Liberación"/>
    <n v="1"/>
    <n v="4313001"/>
    <m/>
    <m/>
    <n v="0"/>
    <x v="1"/>
    <n v="3"/>
    <m/>
    <s v="SALDO LIBERADO"/>
    <s v="SARA FAJARDO"/>
    <s v="melinafajardo2@gmail.com"/>
  </r>
  <r>
    <s v="SANTA FE"/>
    <n v="3"/>
    <s v="O230690"/>
    <s v="O230690"/>
    <s v="Obligaciones por pagar Inversión vigencias anteriores"/>
    <s v="OXP inversion directa vigencias anteriores"/>
    <n v="87491348"/>
    <x v="188"/>
    <x v="10"/>
    <n v="11"/>
    <n v="151"/>
    <x v="0"/>
    <n v="436"/>
    <n v="465"/>
    <s v="INICIADO"/>
    <s v="NO"/>
    <d v="2021-09-02T00:00:00"/>
    <d v="2021-12-31T00:00:00"/>
    <n v="22320000"/>
    <n v="186000"/>
    <x v="0"/>
    <s v="Liberación"/>
    <n v="1"/>
    <n v="186000"/>
    <m/>
    <m/>
    <n v="0"/>
    <x v="1"/>
    <n v="3"/>
    <m/>
    <s v="SALDO LIBERADO"/>
    <s v="SARA FAJARDO"/>
    <s v="melinafajardo2@gmail.com"/>
  </r>
  <r>
    <s v="SANTA FE"/>
    <n v="3"/>
    <s v="O230690"/>
    <s v="O230690"/>
    <s v="Obligaciones por pagar Inversión vigencias anteriores"/>
    <s v="OXP inversion directa vigencias anteriores"/>
    <n v="52522134"/>
    <x v="315"/>
    <x v="10"/>
    <n v="11"/>
    <n v="155"/>
    <x v="0"/>
    <n v="437"/>
    <n v="466"/>
    <s v="INICIADO"/>
    <s v="NO"/>
    <d v="2021-09-02T00:00:00"/>
    <d v="2021-12-31T00:00:00"/>
    <n v="17444000"/>
    <n v="145367"/>
    <x v="0"/>
    <s v="Liberación"/>
    <n v="1"/>
    <n v="145367"/>
    <m/>
    <m/>
    <n v="0"/>
    <x v="1"/>
    <n v="3"/>
    <m/>
    <s v="SALDO LIBERADO"/>
    <s v="SARA FAJARDO"/>
    <s v="melinafajardo2@gmail.com"/>
  </r>
  <r>
    <s v="SANTA FE"/>
    <n v="3"/>
    <s v="O230690"/>
    <s v="O230690"/>
    <s v="Obligaciones por pagar Inversión vigencias anteriores"/>
    <s v="OXP inversion directa vigencias anteriores"/>
    <n v="1109291034"/>
    <x v="280"/>
    <x v="10"/>
    <n v="11"/>
    <n v="164"/>
    <x v="0"/>
    <n v="438"/>
    <n v="467"/>
    <s v="INICIADO"/>
    <s v="NO"/>
    <d v="2021-09-07T00:00:00"/>
    <d v="2021-12-31T00:00:00"/>
    <n v="11440000"/>
    <n v="572000"/>
    <x v="0"/>
    <s v="Liberación"/>
    <n v="1"/>
    <n v="572000"/>
    <m/>
    <m/>
    <n v="0"/>
    <x v="1"/>
    <n v="3"/>
    <m/>
    <s v="SALDO LIBERADO"/>
    <s v="SARA FAJARDO"/>
    <s v="melinafajardo2@gmail.com"/>
  </r>
  <r>
    <s v="SANTA FE"/>
    <n v="3"/>
    <s v="O230690"/>
    <s v="O230690"/>
    <s v="Obligaciones por pagar Inversión vigencias anteriores"/>
    <s v="OXP inversion directa vigencias anteriores"/>
    <n v="52790286"/>
    <x v="274"/>
    <x v="10"/>
    <n v="11"/>
    <n v="161"/>
    <x v="0"/>
    <n v="439"/>
    <n v="468"/>
    <s v="INICIADO"/>
    <s v="NO"/>
    <d v="2021-09-07T00:00:00"/>
    <d v="2021-12-31T00:00:00"/>
    <n v="22320000"/>
    <n v="1116000"/>
    <x v="0"/>
    <s v="Liberación"/>
    <n v="1"/>
    <n v="1116000"/>
    <m/>
    <m/>
    <n v="0"/>
    <x v="1"/>
    <n v="3"/>
    <m/>
    <s v="SALDO LIBERADO"/>
    <s v="SARA FAJARDO"/>
    <s v="melinafajardo2@gmail.com"/>
  </r>
  <r>
    <s v="SANTA FE"/>
    <n v="3"/>
    <s v="O230690"/>
    <s v="O230690"/>
    <s v="Obligaciones por pagar Inversión vigencias anteriores"/>
    <s v="OXP inversion directa vigencias anteriores"/>
    <n v="52392065"/>
    <x v="282"/>
    <x v="10"/>
    <n v="11"/>
    <n v="170"/>
    <x v="0"/>
    <n v="440"/>
    <n v="469"/>
    <s v="INICIADO"/>
    <s v="SI"/>
    <d v="2021-09-07T00:00:00"/>
    <d v="2021-12-31T00:00:00"/>
    <n v="29200000"/>
    <n v="1460000"/>
    <x v="0"/>
    <s v="Liberación"/>
    <n v="1"/>
    <n v="1460000"/>
    <m/>
    <m/>
    <n v="0"/>
    <x v="1"/>
    <n v="3"/>
    <m/>
    <s v="SALDO LIBERADO"/>
    <s v="MARIA CAMILA LOPEZ"/>
    <s v="CAMILA.LOPEZ@GOBIERNOBOGOTA.GOV.CO"/>
  </r>
  <r>
    <s v="SANTA FE"/>
    <n v="3"/>
    <s v="O230690"/>
    <s v="O230690"/>
    <s v="Obligaciones por pagar Inversión vigencias anteriores"/>
    <s v="OXP inversion directa vigencias anteriores"/>
    <n v="1019065822"/>
    <x v="273"/>
    <x v="10"/>
    <n v="11"/>
    <n v="189"/>
    <x v="0"/>
    <n v="441"/>
    <n v="470"/>
    <s v="INICIADO"/>
    <s v="NO"/>
    <d v="2021-09-10T00:00:00"/>
    <d v="2021-12-31T00:00:00"/>
    <n v="22320000"/>
    <n v="1674000"/>
    <x v="0"/>
    <s v="Liberación"/>
    <n v="1"/>
    <n v="1674000"/>
    <m/>
    <m/>
    <n v="0"/>
    <x v="1"/>
    <n v="3"/>
    <m/>
    <s v="SALDO LIBERADO"/>
    <s v="KAROL TALERO "/>
    <s v="KAROL .TALERO@GOBIERNOBOGOTA.GOV.CO"/>
  </r>
  <r>
    <s v="SANTA FE"/>
    <n v="3"/>
    <s v="O230690"/>
    <s v="O230690"/>
    <s v="Obligaciones por pagar Inversión vigencias anteriores"/>
    <s v="OXP inversion directa vigencias anteriores"/>
    <n v="36306305"/>
    <x v="316"/>
    <x v="10"/>
    <n v="11"/>
    <n v="90"/>
    <x v="0"/>
    <n v="442"/>
    <n v="471"/>
    <s v="INICIADO"/>
    <s v="SI"/>
    <d v="2021-03-11T00:00:00"/>
    <d v="2021-12-10T00:00:00"/>
    <n v="40800000"/>
    <n v="1"/>
    <x v="0"/>
    <s v="Liberación"/>
    <n v="1"/>
    <n v="1"/>
    <m/>
    <m/>
    <n v="0"/>
    <x v="3"/>
    <n v="6"/>
    <m/>
    <s v="SALDO LIBERADO"/>
    <s v="KAROL TALERO "/>
    <s v="KAROL .TALERO@GOBIERNOBOGOTA.GOV.CO"/>
  </r>
  <r>
    <s v="SANTA FE"/>
    <n v="3"/>
    <s v="O230690"/>
    <s v="O230690"/>
    <s v="Obligaciones por pagar Inversión vigencias anteriores"/>
    <s v="OXP inversion directa vigencias anteriores"/>
    <n v="53116983"/>
    <x v="197"/>
    <x v="10"/>
    <n v="11"/>
    <n v="193"/>
    <x v="0"/>
    <n v="443"/>
    <n v="472"/>
    <s v="INICIADO"/>
    <s v="NO"/>
    <d v="2021-09-14T00:00:00"/>
    <d v="2021-12-31T00:00:00"/>
    <n v="22320000"/>
    <n v="2418000"/>
    <x v="0"/>
    <m/>
    <e v="#N/A"/>
    <m/>
    <m/>
    <m/>
    <n v="2418000"/>
    <x v="3"/>
    <n v="6"/>
    <m/>
    <m/>
    <s v="SARA FAJARDO "/>
    <s v="melinafajardo2@gmail.com"/>
  </r>
  <r>
    <s v="SANTA FE"/>
    <n v="3"/>
    <s v="O230690"/>
    <s v="O230690"/>
    <s v="Obligaciones por pagar Inversión vigencias anteriores"/>
    <s v="OXP inversion directa vigencias anteriores"/>
    <n v="1010185467"/>
    <x v="181"/>
    <x v="10"/>
    <n v="11"/>
    <n v="194"/>
    <x v="0"/>
    <n v="444"/>
    <n v="473"/>
    <s v="INICIADO"/>
    <s v="NO"/>
    <d v="2021-09-14T00:00:00"/>
    <d v="2021-12-31T00:00:00"/>
    <n v="22320000"/>
    <n v="2418000"/>
    <x v="0"/>
    <m/>
    <e v="#N/A"/>
    <m/>
    <m/>
    <m/>
    <n v="2418000"/>
    <x v="3"/>
    <n v="6"/>
    <m/>
    <m/>
    <s v="SARA FAJARDO"/>
    <s v="melinafajardo2@gmail.com"/>
  </r>
  <r>
    <s v="SANTA FE"/>
    <n v="3"/>
    <s v="O230690"/>
    <s v="O230690"/>
    <s v="Obligaciones por pagar Inversión vigencias anteriores"/>
    <s v="OXP inversion directa vigencias anteriores"/>
    <n v="1018418087"/>
    <x v="262"/>
    <x v="10"/>
    <n v="11"/>
    <n v="196"/>
    <x v="0"/>
    <n v="445"/>
    <n v="474"/>
    <s v="INICIADO"/>
    <s v="NO"/>
    <d v="2021-09-16T00:00:00"/>
    <d v="2021-12-31T00:00:00"/>
    <n v="11440000"/>
    <n v="1430000"/>
    <x v="0"/>
    <s v="Liberación"/>
    <n v="1"/>
    <n v="1430000"/>
    <m/>
    <m/>
    <n v="0"/>
    <x v="1"/>
    <n v="3"/>
    <m/>
    <s v="SALDO LIBERADO"/>
    <s v="DANIEL BERNAL "/>
    <s v="daniel.bernal@gobiernobogota.gov.co"/>
  </r>
  <r>
    <s v="SANTA FE"/>
    <n v="3"/>
    <s v="O230690"/>
    <s v="O230690"/>
    <s v="Obligaciones por pagar Inversión vigencias anteriores"/>
    <s v="OXP inversion directa vigencias anteriores"/>
    <n v="79912636"/>
    <x v="317"/>
    <x v="10"/>
    <n v="11"/>
    <n v="204"/>
    <x v="0"/>
    <n v="446"/>
    <n v="475"/>
    <s v="INICIADO"/>
    <s v="NO"/>
    <d v="2021-09-15T00:00:00"/>
    <d v="2021-12-31T00:00:00"/>
    <n v="10400000"/>
    <n v="1213334"/>
    <x v="0"/>
    <s v="Liberación"/>
    <n v="1"/>
    <n v="1213334"/>
    <m/>
    <m/>
    <n v="0"/>
    <x v="1"/>
    <n v="3"/>
    <m/>
    <s v="SALDO LIBERADO"/>
    <s v="DANIEL BERNAL "/>
    <s v="daniel.bernal@gobiernobogota.gov.co"/>
  </r>
  <r>
    <s v="SANTA FE"/>
    <n v="3"/>
    <s v="O230690"/>
    <s v="O230690"/>
    <s v="Obligaciones por pagar Inversión vigencias anteriores"/>
    <s v="OXP inversion directa vigencias anteriores"/>
    <n v="79938600"/>
    <x v="309"/>
    <x v="10"/>
    <n v="11"/>
    <n v="201"/>
    <x v="0"/>
    <n v="447"/>
    <n v="476"/>
    <s v="INICIADO"/>
    <s v="NO"/>
    <d v="2021-09-16T00:00:00"/>
    <d v="2021-12-31T00:00:00"/>
    <n v="22320000"/>
    <n v="3906000"/>
    <x v="0"/>
    <s v="Liberación"/>
    <n v="1"/>
    <n v="3906000"/>
    <m/>
    <m/>
    <n v="0"/>
    <x v="1"/>
    <n v="3"/>
    <m/>
    <s v="SALDO LIBERADO"/>
    <s v="DANIEL BERNAL "/>
    <s v="daniel.bernal@gobiernobogota.gov.co"/>
  </r>
  <r>
    <s v="SANTA FE"/>
    <n v="3"/>
    <s v="O230690"/>
    <s v="O230690"/>
    <s v="Obligaciones por pagar Inversión vigencias anteriores"/>
    <s v="OXP inversion directa vigencias anteriores"/>
    <n v="51841202"/>
    <x v="175"/>
    <x v="10"/>
    <n v="11"/>
    <n v="214"/>
    <x v="0"/>
    <n v="448"/>
    <n v="477"/>
    <s v="INICIADO"/>
    <s v="NO"/>
    <d v="2021-09-21T00:00:00"/>
    <d v="2021-12-31T00:00:00"/>
    <n v="22320000"/>
    <n v="3720000"/>
    <x v="0"/>
    <s v="Liberación"/>
    <n v="1"/>
    <n v="3720000"/>
    <m/>
    <m/>
    <n v="0"/>
    <x v="1"/>
    <n v="3"/>
    <m/>
    <s v="SALDO LIBERADO"/>
    <s v="DANIEL BERNAL "/>
    <s v="daniel.bernal@gobiernobogota.gov.co"/>
  </r>
  <r>
    <s v="SANTA FE"/>
    <n v="3"/>
    <s v="O230690"/>
    <s v="O230690"/>
    <s v="Obligaciones por pagar Inversión vigencias anteriores"/>
    <s v="OXP inversion directa vigencias anteriores"/>
    <n v="79463678"/>
    <x v="176"/>
    <x v="10"/>
    <n v="11"/>
    <n v="219"/>
    <x v="0"/>
    <n v="449"/>
    <n v="478"/>
    <s v="INICIADO"/>
    <s v="NO "/>
    <d v="2021-09-21T00:00:00"/>
    <d v="2021-12-31T00:00:00"/>
    <n v="22320000"/>
    <n v="3720000"/>
    <x v="0"/>
    <s v="Liberación"/>
    <n v="1"/>
    <n v="3720000"/>
    <m/>
    <m/>
    <n v="0"/>
    <x v="1"/>
    <n v="3"/>
    <m/>
    <s v="SALDO LIBERADO"/>
    <s v="DANIEL BERNAL "/>
    <s v="daniel.bernal@gobiernobogota.gov.co"/>
  </r>
  <r>
    <s v="SANTA FE"/>
    <n v="3"/>
    <s v="O230690"/>
    <s v="O230690"/>
    <s v="Obligaciones por pagar Inversión vigencias anteriores"/>
    <s v="OXP inversion directa vigencias anteriores"/>
    <n v="10022018"/>
    <x v="318"/>
    <x v="10"/>
    <n v="11"/>
    <n v="216"/>
    <x v="0"/>
    <n v="450"/>
    <n v="479"/>
    <s v="INICIADO"/>
    <s v="SI"/>
    <d v="2021-09-30T00:00:00"/>
    <d v="2022-01-14T00:00:00"/>
    <n v="12891400"/>
    <n v="1289140"/>
    <x v="0"/>
    <m/>
    <e v="#N/A"/>
    <m/>
    <m/>
    <m/>
    <n v="1289140"/>
    <x v="3"/>
    <n v="6"/>
    <m/>
    <m/>
    <s v="DANIEL BERNAL "/>
    <s v="daniel.bernal@gobiernobogota.gov.co"/>
  </r>
  <r>
    <s v="SANTA FE"/>
    <n v="3"/>
    <s v="O230690"/>
    <s v="O230690"/>
    <s v="Obligaciones por pagar Inversión vigencias anteriores"/>
    <s v="OXP inversion directa vigencias anteriores"/>
    <n v="1010218952"/>
    <x v="203"/>
    <x v="10"/>
    <n v="11"/>
    <n v="223"/>
    <x v="0"/>
    <n v="451"/>
    <n v="480"/>
    <s v="INICIADO"/>
    <s v="SI"/>
    <d v="2021-09-27T00:00:00"/>
    <d v="2022-01-11T00:00:00"/>
    <n v="16740000"/>
    <n v="2180500"/>
    <x v="0"/>
    <s v="Liberación"/>
    <n v="1"/>
    <n v="2180500"/>
    <m/>
    <m/>
    <n v="0"/>
    <x v="1"/>
    <n v="3"/>
    <m/>
    <s v="SALDO LIBERADO"/>
    <s v="DANIEL BERNAL "/>
    <s v="daniel.bernal@gobiernobogota.gov.co"/>
  </r>
  <r>
    <s v="SANTA FE"/>
    <n v="3"/>
    <s v="O230690"/>
    <s v="O230690"/>
    <s v="Obligaciones por pagar Inversión vigencias anteriores"/>
    <s v="OXP inversion directa vigencias anteriores"/>
    <n v="1019113136"/>
    <x v="319"/>
    <x v="10"/>
    <n v="11"/>
    <n v="108"/>
    <x v="0"/>
    <n v="452"/>
    <n v="481"/>
    <s v="INICIADO"/>
    <s v="SI"/>
    <d v="2021-03-29T00:00:00"/>
    <d v="2021-12-28T00:00:00"/>
    <n v="13620000"/>
    <n v="907999"/>
    <x v="0"/>
    <s v="Liberación"/>
    <n v="1"/>
    <n v="907999"/>
    <m/>
    <m/>
    <n v="0"/>
    <x v="1"/>
    <n v="3"/>
    <m/>
    <s v="SALDO LIBERADO"/>
    <s v="DANIEL BERNAL "/>
    <s v="daniel.bernal@gobiernobogota.gov.co"/>
  </r>
  <r>
    <s v="SANTA FE"/>
    <n v="3"/>
    <s v="O230690"/>
    <s v="O230690"/>
    <s v="Obligaciones por pagar Inversión vigencias anteriores"/>
    <s v="OXP inversion directa vigencias anteriores"/>
    <n v="92527035"/>
    <x v="320"/>
    <x v="10"/>
    <n v="11"/>
    <n v="228"/>
    <x v="0"/>
    <n v="453"/>
    <n v="482"/>
    <s v="INICIADO"/>
    <s v="NO"/>
    <d v="2021-10-04T00:00:00"/>
    <d v="2021-12-31T00:00:00"/>
    <n v="13083000"/>
    <n v="436100"/>
    <x v="0"/>
    <s v="Liberación"/>
    <n v="1"/>
    <n v="436100"/>
    <m/>
    <m/>
    <n v="0"/>
    <x v="3"/>
    <n v="6"/>
    <m/>
    <s v="SALDO LIBERADO"/>
    <s v="DANIEL BERNAL "/>
    <s v="daniel.bernal@gobiernobogota.gov.co"/>
  </r>
  <r>
    <s v="SANTA FE"/>
    <n v="3"/>
    <s v="O230690"/>
    <s v="O230690"/>
    <s v="Obligaciones por pagar Inversión vigencias anteriores"/>
    <s v="OXP inversion directa vigencias anteriores"/>
    <n v="55062664"/>
    <x v="321"/>
    <x v="10"/>
    <n v="11"/>
    <n v="262"/>
    <x v="0"/>
    <n v="454"/>
    <n v="483"/>
    <s v="INICIADO"/>
    <s v="NO"/>
    <d v="2021-12-02T00:00:00"/>
    <d v="2022-03-01T00:00:00"/>
    <n v="8580000"/>
    <n v="3336668"/>
    <x v="0"/>
    <m/>
    <e v="#N/A"/>
    <m/>
    <m/>
    <m/>
    <n v="3336668"/>
    <x v="3"/>
    <n v="6"/>
    <m/>
    <m/>
    <s v="DANIEL BERNAL "/>
    <s v="daniel.bernal@gobiernobogota.gov.co"/>
  </r>
  <r>
    <s v="SANTA FE"/>
    <n v="3"/>
    <s v="O230690"/>
    <s v="O230690"/>
    <s v="Obligaciones por pagar Inversión vigencias anteriores"/>
    <s v="OXP inversion directa vigencias anteriores"/>
    <n v="1000971218"/>
    <x v="205"/>
    <x v="10"/>
    <n v="11"/>
    <n v="198"/>
    <x v="0"/>
    <n v="455"/>
    <n v="484"/>
    <s v="INICIADO"/>
    <s v="SI"/>
    <d v="2021-09-14T00:00:00"/>
    <d v="2022-01-07T00:00:00"/>
    <n v="15510000"/>
    <n v="1"/>
    <x v="0"/>
    <m/>
    <e v="#N/A"/>
    <m/>
    <m/>
    <m/>
    <n v="1"/>
    <x v="3"/>
    <n v="6"/>
    <m/>
    <m/>
    <s v="DANIEL BERNAL "/>
    <s v="daniel.bernal@gobiernobogota.gov.co"/>
  </r>
  <r>
    <s v="SANTA FE"/>
    <n v="3"/>
    <s v="O230690"/>
    <s v="O230690"/>
    <s v="Obligaciones por pagar Inversión vigencias anteriores"/>
    <s v="OXP inversion directa vigencias anteriores"/>
    <n v="53003634"/>
    <x v="185"/>
    <x v="10"/>
    <n v="11"/>
    <n v="123"/>
    <x v="0"/>
    <n v="456"/>
    <n v="485"/>
    <s v="INICIADO"/>
    <s v="NO"/>
    <d v="2022-01-25T00:00:00"/>
    <d v="2022-08-24T00:00:00"/>
    <n v="18900000"/>
    <n v="453333"/>
    <x v="0"/>
    <m/>
    <e v="#N/A"/>
    <m/>
    <m/>
    <m/>
    <n v="453333"/>
    <x v="3"/>
    <n v="6"/>
    <m/>
    <m/>
    <s v="SARA FAJARDO"/>
    <s v="melinafajardo2@gmail.com"/>
  </r>
  <r>
    <s v="SANTA FE"/>
    <n v="3"/>
    <s v="O230690"/>
    <s v="O230690"/>
    <s v="Obligaciones por pagar Inversión vigencias anteriores"/>
    <s v="OXP inversion directa vigencias anteriores"/>
    <n v="1010192128"/>
    <x v="160"/>
    <x v="10"/>
    <n v="11"/>
    <n v="135"/>
    <x v="0"/>
    <n v="457"/>
    <n v="486"/>
    <s v="INICIADO"/>
    <s v="SI"/>
    <d v="2021-08-24T00:00:00"/>
    <d v="2022-01-10T00:00:00"/>
    <n v="29200000"/>
    <n v="2433334"/>
    <x v="234"/>
    <m/>
    <e v="#N/A"/>
    <m/>
    <m/>
    <m/>
    <n v="1"/>
    <x v="3"/>
    <n v="6"/>
    <m/>
    <m/>
    <s v="SARA FAJARDO"/>
    <s v="melinafajardo2@gmail.com"/>
  </r>
  <r>
    <s v="SANTA FE"/>
    <n v="3"/>
    <s v="O230690"/>
    <s v="O230690"/>
    <s v="Obligaciones por pagar Inversión vigencias anteriores"/>
    <s v="OXP inversion directa vigencias anteriores"/>
    <n v="80547081"/>
    <x v="167"/>
    <x v="10"/>
    <n v="11"/>
    <n v="139"/>
    <x v="0"/>
    <n v="458"/>
    <n v="487"/>
    <s v="INICIADO"/>
    <s v="SI"/>
    <d v="2021-08-25T00:00:00"/>
    <d v="2022-01-10T00:00:00"/>
    <n v="22320000"/>
    <n v="186000"/>
    <x v="0"/>
    <m/>
    <e v="#N/A"/>
    <m/>
    <m/>
    <m/>
    <n v="186000"/>
    <x v="3"/>
    <n v="6"/>
    <m/>
    <m/>
    <s v="SARA FAJARDO"/>
    <s v="melinafajardo2@gmail.com"/>
  </r>
  <r>
    <s v="SANTA FE"/>
    <n v="3"/>
    <s v="O230690"/>
    <s v="O230690"/>
    <s v="Obligaciones por pagar Inversión vigencias anteriores"/>
    <s v="OXP inversion directa vigencias anteriores"/>
    <n v="79056018"/>
    <x v="165"/>
    <x v="10"/>
    <n v="11"/>
    <n v="140"/>
    <x v="0"/>
    <n v="459"/>
    <n v="488"/>
    <s v="INICIADO"/>
    <s v="SI"/>
    <d v="2021-08-25T00:00:00"/>
    <d v="2022-01-10T00:00:00"/>
    <n v="14160000"/>
    <n v="236000"/>
    <x v="235"/>
    <m/>
    <e v="#N/A"/>
    <m/>
    <m/>
    <m/>
    <n v="118000"/>
    <x v="3"/>
    <n v="6"/>
    <m/>
    <m/>
    <s v="KAROL TALERO "/>
    <s v="KAROL .TALERO@GOBIERNOBOGOTA.GOV.CO"/>
  </r>
  <r>
    <s v="SANTA FE"/>
    <n v="3"/>
    <s v="O230690"/>
    <s v="O230690"/>
    <s v="Obligaciones por pagar Inversión vigencias anteriores"/>
    <s v="OXP inversion directa vigencias anteriores"/>
    <n v="860066942"/>
    <x v="33"/>
    <x v="9"/>
    <n v="16"/>
    <n v="3"/>
    <x v="0"/>
    <n v="460"/>
    <n v="489"/>
    <s v="INICIADO"/>
    <s v="NO"/>
    <d v="2021-02-16T00:00:00"/>
    <d v="2022-01-15T00:00:00"/>
    <n v="8772534"/>
    <n v="1046362"/>
    <x v="0"/>
    <m/>
    <e v="#N/A"/>
    <m/>
    <m/>
    <m/>
    <n v="1046362"/>
    <x v="0"/>
    <n v="2"/>
    <m/>
    <s v="en contratacion "/>
    <s v="JOHANNA MORALES RIZO"/>
    <s v="johanna.morales@gobiernobogota.gov.co"/>
  </r>
  <r>
    <s v="SANTA FE"/>
    <n v="3"/>
    <s v="O230690"/>
    <s v="O230690"/>
    <s v="Obligaciones por pagar Inversión vigencias anteriores"/>
    <s v="OXP inversion directa vigencias anteriores"/>
    <n v="860066942"/>
    <x v="33"/>
    <x v="9"/>
    <n v="16"/>
    <n v="72"/>
    <x v="0"/>
    <n v="461"/>
    <n v="490"/>
    <s v="INICIADO"/>
    <s v="NO"/>
    <d v="2021-03-05T00:00:00"/>
    <d v="2021-09-04T00:00:00"/>
    <n v="13620000"/>
    <n v="3181235"/>
    <x v="0"/>
    <m/>
    <e v="#N/A"/>
    <m/>
    <m/>
    <m/>
    <n v="3181235"/>
    <x v="0"/>
    <n v="2"/>
    <m/>
    <s v="en contratacion "/>
    <s v="JOHANNA MORALES RIZO"/>
    <s v="johanna.morales@gobiernobogota.gov.co"/>
  </r>
  <r>
    <s v="SANTA FE"/>
    <n v="3"/>
    <s v="O230690"/>
    <s v="O230690"/>
    <s v="Obligaciones por pagar Inversión vigencias anteriores"/>
    <s v="OXP inversion directa vigencias anteriores"/>
    <n v="52445223"/>
    <x v="127"/>
    <x v="10"/>
    <n v="11"/>
    <n v="98"/>
    <x v="0"/>
    <n v="462"/>
    <n v="491"/>
    <s v="INICIADO"/>
    <s v="NO"/>
    <d v="2021-03-17T00:00:00"/>
    <d v="2021-09-16T00:00:00"/>
    <n v="13620000"/>
    <n v="1"/>
    <x v="0"/>
    <m/>
    <e v="#N/A"/>
    <m/>
    <m/>
    <m/>
    <n v="1"/>
    <x v="3"/>
    <n v="6"/>
    <m/>
    <m/>
    <s v="SARA FAJARDO"/>
    <s v="melinafajardo2@gmail.com"/>
  </r>
  <r>
    <s v="SANTA FE"/>
    <n v="3"/>
    <s v="O230690"/>
    <s v="O230690"/>
    <s v="Obligaciones por pagar Inversión vigencias anteriores"/>
    <s v="OXP inversion directa vigencias anteriores"/>
    <n v="1032399329"/>
    <x v="322"/>
    <x v="10"/>
    <n v="11"/>
    <n v="181"/>
    <x v="0"/>
    <n v="463"/>
    <n v="492"/>
    <s v="INICIADO"/>
    <s v="SI"/>
    <d v="2021-09-08T00:00:00"/>
    <d v="2022-01-15T00:00:00"/>
    <n v="6810000"/>
    <n v="1513333"/>
    <x v="0"/>
    <s v="Liberación"/>
    <n v="1"/>
    <n v="1513333"/>
    <m/>
    <m/>
    <n v="0"/>
    <x v="3"/>
    <n v="6"/>
    <m/>
    <s v="SALDO LIBERADO"/>
    <s v="IVAN PACHON "/>
    <s v="IVAN.PACHON@GOBIERNOBOGOTA.GOV.CO"/>
  </r>
  <r>
    <s v="SANTA FE"/>
    <n v="3"/>
    <s v="O230690"/>
    <s v="O230690"/>
    <s v="Obligaciones por pagar Inversión vigencias anteriores"/>
    <s v="OXP inversion directa vigencias anteriores"/>
    <n v="1123160607"/>
    <x v="283"/>
    <x v="10"/>
    <n v="11"/>
    <n v="186"/>
    <x v="0"/>
    <n v="464"/>
    <n v="493"/>
    <s v="INICIADO"/>
    <s v="SI"/>
    <d v="2021-09-14T00:00:00"/>
    <d v="2022-01-15T00:00:00"/>
    <n v="6810000"/>
    <n v="43000"/>
    <x v="0"/>
    <s v="Liberación"/>
    <n v="1"/>
    <n v="43000"/>
    <m/>
    <m/>
    <n v="0"/>
    <x v="1"/>
    <n v="3"/>
    <m/>
    <s v="SALDO LIBERADO"/>
    <s v="MARIA CAMILA LOPEZ"/>
    <s v="CAMILA.LOPEZ@GOBIERNOBOGOTA.GOV.CO"/>
  </r>
  <r>
    <s v="SANTA FE"/>
    <n v="3"/>
    <s v="O230690"/>
    <s v="O230690"/>
    <s v="Obligaciones por pagar Inversión vigencias anteriores"/>
    <s v="OXP inversion directa vigencias anteriores"/>
    <n v="79772071"/>
    <x v="122"/>
    <x v="10"/>
    <n v="11"/>
    <n v="157"/>
    <x v="0"/>
    <n v="465"/>
    <n v="494"/>
    <s v="INICIADO"/>
    <s v="SI"/>
    <d v="2021-09-02T00:00:00"/>
    <d v="2022-01-15T00:00:00"/>
    <n v="6810000"/>
    <n v="1"/>
    <x v="0"/>
    <s v="Liberación"/>
    <n v="1"/>
    <n v="1"/>
    <m/>
    <m/>
    <n v="0"/>
    <x v="3"/>
    <n v="6"/>
    <m/>
    <s v="SALDO LIBERADO"/>
    <s v="KAROL TALERO "/>
    <s v="KAROL .TALERO@GOBIERNOBOGOTA.GOV.CO"/>
  </r>
  <r>
    <s v="SANTA FE"/>
    <n v="3"/>
    <s v="O230690"/>
    <s v="O230690"/>
    <s v="Obligaciones por pagar Inversión vigencias anteriores"/>
    <s v="OXP inversion directa vigencias anteriores"/>
    <n v="79994158"/>
    <x v="126"/>
    <x v="10"/>
    <n v="11"/>
    <n v="159"/>
    <x v="0"/>
    <n v="466"/>
    <n v="495"/>
    <s v="INICIADO"/>
    <s v="SI"/>
    <d v="2021-09-03T00:00:00"/>
    <d v="2022-01-15T00:00:00"/>
    <n v="6810000"/>
    <n v="10"/>
    <x v="0"/>
    <s v="Liberación"/>
    <n v="1"/>
    <n v="10"/>
    <m/>
    <m/>
    <n v="0"/>
    <x v="3"/>
    <n v="6"/>
    <m/>
    <s v="SALDO LIBERADO"/>
    <s v="KAROL TALERO "/>
    <s v="KAROL .TALERO@GOBIERNOBOGOTA.GOV.CO"/>
  </r>
  <r>
    <s v="SANTA FE"/>
    <n v="3"/>
    <s v="O230690"/>
    <s v="O230690"/>
    <s v="Obligaciones por pagar Inversión vigencias anteriores"/>
    <s v="OXP inversion directa vigencias anteriores"/>
    <n v="1136889352"/>
    <x v="121"/>
    <x v="10"/>
    <n v="11"/>
    <n v="166"/>
    <x v="0"/>
    <n v="467"/>
    <n v="496"/>
    <s v="INICIADO"/>
    <s v="SI"/>
    <d v="2021-09-07T00:00:00"/>
    <d v="2022-01-15T00:00:00"/>
    <n v="6810000"/>
    <n v="16"/>
    <x v="0"/>
    <s v="Liberación"/>
    <n v="1"/>
    <n v="16"/>
    <m/>
    <m/>
    <n v="0"/>
    <x v="3"/>
    <n v="6"/>
    <m/>
    <s v="SALDO LIBERADO"/>
    <s v="KAROL TALERO "/>
    <s v="KAROL .TALERO@GOBIERNOBOGOTA.GOV.CO"/>
  </r>
  <r>
    <s v="SANTA FE"/>
    <n v="3"/>
    <s v="O230690"/>
    <s v="O230690"/>
    <s v="Obligaciones por pagar Inversión vigencias anteriores"/>
    <s v="OXP inversion directa vigencias anteriores"/>
    <n v="51977530"/>
    <x v="116"/>
    <x v="10"/>
    <n v="11"/>
    <n v="178"/>
    <x v="0"/>
    <n v="468"/>
    <n v="497"/>
    <s v="INICIADO"/>
    <s v="NO"/>
    <d v="2021-09-07T00:00:00"/>
    <d v="2022-01-16T00:00:00"/>
    <n v="6810000"/>
    <n v="1"/>
    <x v="0"/>
    <s v="Liberación"/>
    <n v="1"/>
    <n v="1"/>
    <m/>
    <m/>
    <n v="0"/>
    <x v="3"/>
    <n v="6"/>
    <m/>
    <s v="SALDO LIBERADO"/>
    <s v="KAROL TALERO "/>
    <s v="KAROL .TALERO@GOBIERNOBOGOTA.GOV.CO"/>
  </r>
  <r>
    <s v="SANTA FE"/>
    <n v="3"/>
    <s v="O230690"/>
    <s v="O230690"/>
    <s v="Obligaciones por pagar Inversión vigencias anteriores"/>
    <s v="OXP inversion directa vigencias anteriores"/>
    <n v="53009527"/>
    <x v="323"/>
    <x v="10"/>
    <n v="11"/>
    <n v="186"/>
    <x v="0"/>
    <n v="469"/>
    <n v="498"/>
    <s v="INICIADO"/>
    <s v="SI"/>
    <d v="2021-09-14T00:00:00"/>
    <d v="2022-01-15T00:00:00"/>
    <n v="6810000"/>
    <n v="108328"/>
    <x v="0"/>
    <s v="Liberación"/>
    <n v="1"/>
    <n v="108328"/>
    <m/>
    <m/>
    <n v="0"/>
    <x v="3"/>
    <n v="6"/>
    <m/>
    <m/>
    <s v="IVAN PACHON "/>
    <s v="IVAN.PACHON@GOBIERNOBOGOTA.GOV.CO"/>
  </r>
  <r>
    <s v="SANTA FE"/>
    <n v="3"/>
    <s v="O230690"/>
    <s v="O230690"/>
    <s v="Obligaciones por pagar Inversión vigencias anteriores"/>
    <s v="OXP inversion directa vigencias anteriores"/>
    <n v="52445223"/>
    <x v="127"/>
    <x v="10"/>
    <n v="11"/>
    <n v="213"/>
    <x v="0"/>
    <n v="470"/>
    <n v="499"/>
    <s v="INICIADO"/>
    <s v="SI"/>
    <d v="2021-09-21T00:00:00"/>
    <d v="2022-01-15T00:00:00"/>
    <n v="6810000"/>
    <n v="34"/>
    <x v="0"/>
    <s v="Liberación"/>
    <n v="1"/>
    <n v="34"/>
    <m/>
    <m/>
    <n v="0"/>
    <x v="3"/>
    <n v="6"/>
    <m/>
    <m/>
    <s v="IVAN PACHON "/>
    <s v="IVAN.PACHON@GOBIERNOBOGOTA.GOV.CO"/>
  </r>
  <r>
    <s v="SANTA FE"/>
    <n v="3"/>
    <s v="O230690"/>
    <s v="O230690"/>
    <s v="Obligaciones por pagar Inversión vigencias anteriores"/>
    <s v="OXP inversion directa vigencias anteriores"/>
    <n v="23866211"/>
    <x v="117"/>
    <x v="10"/>
    <n v="11"/>
    <n v="222"/>
    <x v="0"/>
    <n v="471"/>
    <n v="500"/>
    <s v="INICIADO"/>
    <s v="SI"/>
    <d v="2021-09-27T00:00:00"/>
    <d v="2022-01-14T00:00:00"/>
    <n v="6810000"/>
    <n v="75670"/>
    <x v="0"/>
    <s v="Liberación"/>
    <n v="1"/>
    <n v="75670"/>
    <m/>
    <m/>
    <n v="0"/>
    <x v="3"/>
    <n v="6"/>
    <m/>
    <s v="SALDO LIBERADO"/>
    <s v="IVAN PACHON "/>
    <s v="IVAN.PACHON@GOBIERNOBOGOTA.GOV.CO"/>
  </r>
  <r>
    <s v="SANTA FE"/>
    <n v="3"/>
    <s v="O230690"/>
    <s v="O230690"/>
    <s v="Obligaciones por pagar Inversión vigencias anteriores"/>
    <s v="OXP inversion directa vigencias anteriores"/>
    <n v="20546554"/>
    <x v="324"/>
    <x v="6"/>
    <n v="2"/>
    <n v="116"/>
    <x v="0"/>
    <n v="472"/>
    <n v="501"/>
    <s v="INICIADO"/>
    <s v="SI"/>
    <d v="2021-07-09T00:00:00"/>
    <d v="2022-01-07T00:00:00"/>
    <n v="193061598"/>
    <n v="25384540"/>
    <x v="0"/>
    <m/>
    <e v="#N/A"/>
    <m/>
    <m/>
    <m/>
    <n v="25384540"/>
    <x v="0"/>
    <n v="2"/>
    <m/>
    <m/>
    <s v="MIGUEL DUQUE "/>
    <m/>
  </r>
  <r>
    <s v="SANTA FE"/>
    <n v="3"/>
    <s v="O230690"/>
    <s v="O230690"/>
    <s v="Obligaciones por pagar Inversión vigencias anteriores"/>
    <s v="OXP inversion directa vigencias anteriores"/>
    <n v="1030574330"/>
    <x v="76"/>
    <x v="10"/>
    <n v="11"/>
    <n v="144"/>
    <x v="0"/>
    <n v="473"/>
    <n v="502"/>
    <s v="INICIADO"/>
    <s v="SI"/>
    <d v="2021-08-30T00:00:00"/>
    <d v="2022-01-20T00:00:00"/>
    <n v="28050000"/>
    <n v="9194167"/>
    <x v="0"/>
    <s v="Liberación"/>
    <n v="1"/>
    <n v="9194167"/>
    <m/>
    <m/>
    <n v="0"/>
    <x v="3"/>
    <n v="6"/>
    <m/>
    <m/>
    <s v="MARIA CAMILA LOPEZ"/>
    <s v="CAMILA.LOPEZ@GOBIERNOBOGOTA.GOV.CO"/>
  </r>
  <r>
    <s v="SANTA FE"/>
    <n v="3"/>
    <s v="O230690"/>
    <s v="O230690"/>
    <s v="Obligaciones por pagar Inversión vigencias anteriores"/>
    <s v="OXP inversion directa vigencias anteriores"/>
    <n v="1010236964"/>
    <x v="69"/>
    <x v="10"/>
    <n v="11"/>
    <n v="128"/>
    <x v="0"/>
    <n v="474"/>
    <n v="503"/>
    <s v="INICIADO"/>
    <s v="SI"/>
    <d v="2021-08-31T00:00:00"/>
    <d v="2022-01-20T00:00:00"/>
    <n v="8178000"/>
    <n v="2726000"/>
    <x v="0"/>
    <m/>
    <e v="#N/A"/>
    <m/>
    <m/>
    <m/>
    <n v="2726000"/>
    <x v="3"/>
    <n v="6"/>
    <m/>
    <m/>
    <s v="HELDER PARDO"/>
    <s v="HELDER.PARDO@GOBIERNOBOGOTA.GOV.CO"/>
  </r>
  <r>
    <s v="SANTA FE"/>
    <n v="3"/>
    <s v="O230690"/>
    <s v="O230690"/>
    <s v="Obligaciones por pagar Inversión vigencias anteriores"/>
    <s v="OXP inversion directa vigencias anteriores"/>
    <n v="1010238165"/>
    <x v="70"/>
    <x v="10"/>
    <n v="11"/>
    <n v="131"/>
    <x v="0"/>
    <n v="475"/>
    <n v="504"/>
    <s v="INICIADO"/>
    <s v="SI"/>
    <d v="2021-08-31T00:00:00"/>
    <d v="2022-01-20T00:00:00"/>
    <n v="8178000"/>
    <n v="2726000"/>
    <x v="0"/>
    <s v="Liberación"/>
    <n v="1"/>
    <n v="2726000"/>
    <m/>
    <m/>
    <n v="0"/>
    <x v="1"/>
    <n v="3"/>
    <m/>
    <s v="SALDO LIBERADO"/>
    <s v="HELDER PARDO"/>
    <s v="HELDER.PARDO@GOBIERNOBOGOTA.GOV.CO"/>
  </r>
  <r>
    <s v="SANTA FE"/>
    <n v="3"/>
    <s v="O230690"/>
    <s v="O230690"/>
    <s v="Obligaciones por pagar Inversión vigencias anteriores"/>
    <s v="OXP inversion directa vigencias anteriores"/>
    <n v="1026300965"/>
    <x v="72"/>
    <x v="10"/>
    <n v="11"/>
    <n v="129"/>
    <x v="0"/>
    <n v="476"/>
    <n v="505"/>
    <s v="INICIADO"/>
    <s v="SI"/>
    <d v="2021-08-31T00:00:00"/>
    <d v="2022-01-20T00:00:00"/>
    <n v="8178000"/>
    <n v="2726000"/>
    <x v="0"/>
    <s v="Liberación"/>
    <n v="1"/>
    <n v="2726000"/>
    <m/>
    <m/>
    <n v="0"/>
    <x v="1"/>
    <n v="3"/>
    <m/>
    <s v="SALDO LIBERADO"/>
    <s v="MARIA CAMILA LOPEZ"/>
    <s v="CAMILA.LOPEZ@GOBIERNOBOGOTA.GOV.CO"/>
  </r>
  <r>
    <s v="SANTA FE"/>
    <n v="3"/>
    <s v="O230690"/>
    <s v="O230690"/>
    <s v="Obligaciones por pagar Inversión vigencias anteriores"/>
    <s v="OXP inversion directa vigencias anteriores"/>
    <n v="7179156"/>
    <x v="325"/>
    <x v="10"/>
    <n v="11"/>
    <n v="226"/>
    <x v="0"/>
    <n v="477"/>
    <n v="506"/>
    <s v="INICIADO"/>
    <s v="SI"/>
    <d v="2021-10-04T00:00:00"/>
    <d v="2022-01-20T00:00:00"/>
    <n v="18700000"/>
    <n v="5610000"/>
    <x v="0"/>
    <s v="Liberación"/>
    <n v="1"/>
    <n v="5142500"/>
    <m/>
    <m/>
    <n v="467500"/>
    <x v="3"/>
    <n v="6"/>
    <m/>
    <m/>
    <s v="HELDER PARDO"/>
    <s v="HELDER.PARDO@GOBIERNOBOGOTA.GOV.CO"/>
  </r>
  <r>
    <s v="SANTA FE"/>
    <n v="3"/>
    <s v="O230690"/>
    <s v="O230690"/>
    <s v="Obligaciones por pagar Inversión vigencias anteriores"/>
    <s v="OXP inversion directa vigencias anteriores"/>
    <n v="1032395925"/>
    <x v="60"/>
    <x v="10"/>
    <n v="11"/>
    <n v="240"/>
    <x v="0"/>
    <n v="478"/>
    <n v="507"/>
    <s v="INICIADO"/>
    <s v="NO"/>
    <d v="2021-10-25T00:00:00"/>
    <d v="2022-01-20T00:00:00"/>
    <n v="11468000"/>
    <n v="5160600"/>
    <x v="0"/>
    <s v="Liberación"/>
    <n v="1"/>
    <n v="5160600"/>
    <m/>
    <m/>
    <n v="0"/>
    <x v="3"/>
    <n v="6"/>
    <m/>
    <s v="SALDO LIBERADO"/>
    <s v="MARIA CAMILA LOPEZ"/>
    <s v="CAMILA.LOPEZ@GOBIERNOBOGOTA.GOV.CO"/>
  </r>
  <r>
    <s v="SANTA FE"/>
    <n v="3"/>
    <s v="O230690"/>
    <s v="O230690"/>
    <s v="Obligaciones por pagar Inversión vigencias anteriores"/>
    <s v="OXP inversion directa vigencias anteriores"/>
    <n v="901540962"/>
    <x v="326"/>
    <x v="2"/>
    <n v="10"/>
    <n v="255"/>
    <x v="0"/>
    <n v="479"/>
    <n v="508"/>
    <s v="INICIADO"/>
    <s v="SI"/>
    <d v="2021-12-15T00:00:00"/>
    <d v="2022-04-24T00:00:00"/>
    <n v="164475255"/>
    <n v="21566965"/>
    <x v="236"/>
    <m/>
    <e v="#N/A"/>
    <m/>
    <m/>
    <m/>
    <n v="595"/>
    <x v="1"/>
    <n v="3"/>
    <m/>
    <s v="va enviar   para liberar"/>
    <s v="LUISA FERNANDA CAMELO RAMIREZ"/>
    <s v="luisa.camelo@gobiernobogota.gov.co"/>
  </r>
  <r>
    <s v="SANTA FE"/>
    <n v="3"/>
    <s v="O230690"/>
    <s v="O230690"/>
    <s v="Obligaciones por pagar Inversión vigencias anteriores"/>
    <s v="OXP inversion directa vigencias anteriores"/>
    <n v="860401734"/>
    <x v="327"/>
    <x v="2"/>
    <n v="10"/>
    <n v="274"/>
    <x v="0"/>
    <n v="480"/>
    <n v="509"/>
    <s v="INICIADO"/>
    <s v="SI"/>
    <d v="2022-01-25T00:00:00"/>
    <d v="2022-06-03T00:00:00"/>
    <n v="46090380"/>
    <n v="4609038"/>
    <x v="0"/>
    <m/>
    <e v="#N/A"/>
    <m/>
    <m/>
    <m/>
    <n v="4609038"/>
    <x v="1"/>
    <n v="3"/>
    <m/>
    <s v="DEBE PAGARSE SALDO AL CONTRATISTA "/>
    <s v="FELIPE PINEDA "/>
    <s v="felipe.pineda@gobiernobogota.gov.co"/>
  </r>
  <r>
    <s v="SANTA FE"/>
    <n v="3"/>
    <s v="O230690"/>
    <s v="O230690"/>
    <s v="Obligaciones por pagar Inversión vigencias anteriores"/>
    <s v="OXP inversion directa vigencias anteriores"/>
    <n v="800091076"/>
    <x v="328"/>
    <x v="7"/>
    <n v="5"/>
    <n v="118"/>
    <x v="0"/>
    <n v="481"/>
    <n v="510"/>
    <s v="INICIADO"/>
    <s v="NO"/>
    <d v="2021-07-16T00:00:00"/>
    <d v="2022-07-15T00:00:00"/>
    <n v="945384445"/>
    <n v="50000000"/>
    <x v="0"/>
    <m/>
    <e v="#N/A"/>
    <m/>
    <m/>
    <m/>
    <n v="50000000"/>
    <x v="0"/>
    <n v="2"/>
    <m/>
    <m/>
    <s v="DIANA PATRICIA NOGUERA SIMIJACA"/>
    <s v="diana.noguera@gobiernobogota.gov.co"/>
  </r>
  <r>
    <s v="SANTA FE"/>
    <n v="3"/>
    <s v="O230690"/>
    <s v="O230690"/>
    <s v="Obligaciones por pagar Inversión vigencias anteriores"/>
    <s v="OXP inversion directa vigencias anteriores"/>
    <n v="52786358"/>
    <x v="43"/>
    <x v="10"/>
    <n v="11"/>
    <n v="134"/>
    <x v="0"/>
    <n v="482"/>
    <n v="511"/>
    <s v="INICIADO"/>
    <s v="NO"/>
    <d v="2021-08-24T00:00:00"/>
    <d v="2021-12-31T00:00:00"/>
    <n v="27900000"/>
    <n v="4278000"/>
    <x v="0"/>
    <m/>
    <e v="#N/A"/>
    <m/>
    <m/>
    <m/>
    <n v="4278000"/>
    <x v="3"/>
    <n v="6"/>
    <m/>
    <m/>
    <s v="DANIEL BERNAL "/>
    <s v="daniel.bernal@gobiernobogota.gov.co"/>
  </r>
  <r>
    <s v="SANTA FE"/>
    <n v="3"/>
    <s v="O230690"/>
    <s v="O230690"/>
    <s v="Obligaciones por pagar Inversión vigencias anteriores"/>
    <s v="OXP inversion directa vigencias anteriores"/>
    <n v="900959051"/>
    <x v="47"/>
    <x v="5"/>
    <n v="6"/>
    <n v="242"/>
    <x v="0"/>
    <n v="483"/>
    <n v="512"/>
    <s v="INICIADO"/>
    <s v="NO"/>
    <d v="2021-11-16T00:00:00"/>
    <d v="2022-07-15T00:00:00"/>
    <n v="211096000"/>
    <n v="47475310"/>
    <x v="237"/>
    <m/>
    <e v="#N/A"/>
    <m/>
    <m/>
    <m/>
    <n v="618920"/>
    <x v="1"/>
    <n v="3"/>
    <m/>
    <s v="se envio acta a presupuesto para liberacion"/>
    <s v="ESMERALDA VELA "/>
    <s v="esmeralda.vela@gobiernobogota.gov.co"/>
  </r>
  <r>
    <s v="SANTA FE"/>
    <n v="3"/>
    <s v="O230690"/>
    <s v="O230690"/>
    <s v="Obligaciones por pagar Inversión vigencias anteriores"/>
    <s v="OXP inversion directa vigencias anteriores"/>
    <n v="901535524"/>
    <x v="329"/>
    <x v="2"/>
    <n v="10"/>
    <n v="245"/>
    <x v="0"/>
    <n v="484"/>
    <n v="513"/>
    <s v="INICIADO"/>
    <s v="SI"/>
    <d v="2021-11-16T00:00:00"/>
    <d v="2022-10-19T00:00:00"/>
    <n v="723486000"/>
    <n v="24072035"/>
    <x v="238"/>
    <m/>
    <e v="#N/A"/>
    <m/>
    <m/>
    <m/>
    <n v="0"/>
    <x v="1"/>
    <n v="3"/>
    <m/>
    <s v=" acta de liquidacion "/>
    <s v=" PAOLA BALLESTEROS"/>
    <m/>
  </r>
  <r>
    <s v="SANTA FE"/>
    <n v="3"/>
    <s v="O230690"/>
    <s v="O230690"/>
    <s v="Obligaciones por pagar Inversión vigencias anteriores"/>
    <s v="OXP inversion directa vigencias anteriores"/>
    <n v="830089058"/>
    <x v="330"/>
    <x v="2"/>
    <n v="10"/>
    <n v="260"/>
    <x v="0"/>
    <n v="485"/>
    <n v="514"/>
    <s v="INICIADO"/>
    <s v="SI"/>
    <d v="2022-02-07T00:00:00"/>
    <d v="2022-08-06T00:00:00"/>
    <n v="108183663"/>
    <n v="10892134"/>
    <x v="0"/>
    <m/>
    <e v="#N/A"/>
    <m/>
    <m/>
    <m/>
    <n v="10892134"/>
    <x v="0"/>
    <n v="2"/>
    <m/>
    <s v="pendiente pago 10.892.134"/>
    <s v="ESMERALDA VELA "/>
    <s v="esmeralda.vela@gobiernobogota.gov.co"/>
  </r>
  <r>
    <s v="SANTA FE"/>
    <n v="3"/>
    <s v="O230690"/>
    <s v="O230690"/>
    <s v="Obligaciones por pagar Inversión vigencias anteriores"/>
    <s v="OXP inversion directa vigencias anteriores"/>
    <n v="900018217"/>
    <x v="331"/>
    <x v="2"/>
    <n v="10"/>
    <n v="263"/>
    <x v="0"/>
    <n v="486"/>
    <n v="515"/>
    <s v="INICIADO"/>
    <s v="NO"/>
    <d v="2021-12-06T00:00:00"/>
    <d v="2022-04-05T00:00:00"/>
    <n v="113984863"/>
    <n v="12700000"/>
    <x v="239"/>
    <m/>
    <e v="#N/A"/>
    <m/>
    <m/>
    <m/>
    <n v="0"/>
    <x v="1"/>
    <n v="3"/>
    <m/>
    <s v="liquidado"/>
    <s v="DIANA PATRICIA NOGUERA SIMIJACA"/>
    <s v="diana.noguera@gobiernobogota.gov.co"/>
  </r>
  <r>
    <s v="SANTA FE"/>
    <n v="3"/>
    <s v="O230690"/>
    <s v="O230690"/>
    <s v="Obligaciones por pagar Inversión vigencias anteriores"/>
    <s v="OXP inversion directa vigencias anteriores"/>
    <n v="900175374"/>
    <x v="332"/>
    <x v="2"/>
    <n v="10"/>
    <n v="285"/>
    <x v="0"/>
    <n v="487"/>
    <n v="516"/>
    <s v="INICIADO"/>
    <s v="SI"/>
    <d v="2022-02-07T00:00:00"/>
    <d v="2022-07-25T00:00:00"/>
    <n v="324695560"/>
    <n v="10902312"/>
    <x v="0"/>
    <m/>
    <e v="#N/A"/>
    <m/>
    <m/>
    <m/>
    <n v="10902312"/>
    <x v="1"/>
    <n v="3"/>
    <m/>
    <s v="no se enontró acta de liquidacion en secop dia  de la  mesa"/>
    <s v="DIANA PATRICIA NOGUERA SIMIJACA"/>
    <s v="diana.noguera@gobiernobogota.gov.co"/>
  </r>
  <r>
    <s v="SANTA FE"/>
    <n v="3"/>
    <s v="O230690"/>
    <s v="O230690"/>
    <s v="Obligaciones por pagar Inversión vigencias anteriores"/>
    <s v="OXP inversion directa vigencias anteriores"/>
    <n v="901175183"/>
    <x v="333"/>
    <x v="4"/>
    <n v="13"/>
    <n v="174"/>
    <x v="0"/>
    <n v="488"/>
    <n v="517"/>
    <s v="INICIADO"/>
    <s v="SI"/>
    <d v="2021-11-25T00:00:00"/>
    <d v="2022-09-24T00:00:00"/>
    <n v="31132740"/>
    <n v="911"/>
    <x v="0"/>
    <m/>
    <e v="#N/A"/>
    <m/>
    <m/>
    <m/>
    <n v="911"/>
    <x v="0"/>
    <n v="2"/>
    <m/>
    <m/>
    <s v="JUAN CARLOS ESCOBAR "/>
    <s v="juanc.escobar@gobiernobogota.gov.co"/>
  </r>
  <r>
    <s v="SANTA FE"/>
    <n v="3"/>
    <s v="O230690"/>
    <s v="O230690"/>
    <s v="Obligaciones por pagar Inversión vigencias anteriores"/>
    <s v="OXP inversion directa vigencias anteriores"/>
    <n v="901552466"/>
    <x v="111"/>
    <x v="2"/>
    <n v="10"/>
    <n v="266"/>
    <x v="0"/>
    <n v="489"/>
    <n v="518"/>
    <s v="INICIADO"/>
    <s v="SI"/>
    <d v="2022-02-15T00:00:00"/>
    <d v="2022-11-14T00:00:00"/>
    <n v="244844938"/>
    <n v="107427169"/>
    <x v="240"/>
    <m/>
    <e v="#N/A"/>
    <m/>
    <m/>
    <m/>
    <n v="31623009"/>
    <x v="0"/>
    <n v="2"/>
    <m/>
    <m/>
    <s v="JUAN CARLOS ESCOBAR "/>
    <s v="juanc.escobar@gobiernobogota.gov.co"/>
  </r>
  <r>
    <s v="SANTA FE"/>
    <n v="3"/>
    <s v="O230690"/>
    <s v="O230690"/>
    <s v="Obligaciones por pagar Inversión vigencias anteriores"/>
    <s v="OXP inversion directa vigencias anteriores"/>
    <n v="830129423"/>
    <x v="334"/>
    <x v="4"/>
    <n v="13"/>
    <n v="173"/>
    <x v="0"/>
    <n v="490"/>
    <n v="519"/>
    <s v="INICIADO"/>
    <s v="NO"/>
    <d v="2021-11-25T00:00:00"/>
    <d v="2022-08-24T00:00:00"/>
    <n v="10216810"/>
    <n v="6260746"/>
    <x v="0"/>
    <m/>
    <e v="#N/A"/>
    <m/>
    <m/>
    <m/>
    <n v="6260746"/>
    <x v="0"/>
    <n v="2"/>
    <m/>
    <s v="PENDIENTE INGRESO AL ALMACEN "/>
    <s v="DIANA ORDOÑEZ FLORIAN"/>
    <m/>
  </r>
  <r>
    <s v="SANTA FE"/>
    <n v="3"/>
    <s v="O230690"/>
    <s v="O230690"/>
    <s v="Obligaciones por pagar Inversión vigencias anteriores"/>
    <s v="OXP inversion directa vigencias anteriores"/>
    <n v="860531670"/>
    <x v="335"/>
    <x v="4"/>
    <n v="13"/>
    <n v="172"/>
    <x v="0"/>
    <n v="491"/>
    <n v="520"/>
    <s v="INICIADO"/>
    <s v="SI"/>
    <d v="2021-11-25T00:00:00"/>
    <d v="2022-08-24T00:00:00"/>
    <n v="101245843"/>
    <n v="96358765"/>
    <x v="0"/>
    <m/>
    <e v="#N/A"/>
    <m/>
    <m/>
    <m/>
    <n v="96358765"/>
    <x v="0"/>
    <n v="2"/>
    <m/>
    <s v="se declaró impedido"/>
    <s v="ADRIANA ISSIS RAMOS"/>
    <s v="adriana.ramos@gobiernobogota.gov.co"/>
  </r>
  <r>
    <s v="SANTA FE"/>
    <n v="3"/>
    <s v="O230690"/>
    <s v="O230690"/>
    <s v="Obligaciones por pagar Inversión vigencias anteriores"/>
    <s v="OXP inversion directa vigencias anteriores"/>
    <n v="900350937"/>
    <x v="336"/>
    <x v="2"/>
    <n v="10"/>
    <n v="258"/>
    <x v="0"/>
    <n v="492"/>
    <n v="521"/>
    <s v="INICIADO"/>
    <s v="NO"/>
    <d v="2022-02-11T00:00:00"/>
    <d v="2022-07-10T00:00:00"/>
    <n v="220438800"/>
    <n v="183470000"/>
    <x v="241"/>
    <m/>
    <e v="#N/A"/>
    <m/>
    <m/>
    <m/>
    <n v="77979532"/>
    <x v="0"/>
    <n v="2"/>
    <m/>
    <s v="haciendo docuemntos  para liquidar "/>
    <s v="ADRIANA ISSIS RAMOS"/>
    <s v="adriana.ramos@gobiernobogota.gov.co"/>
  </r>
  <r>
    <s v="SANTA FE"/>
    <n v="3"/>
    <s v="O230690"/>
    <s v="O230690"/>
    <s v="Obligaciones por pagar Inversión vigencias anteriores"/>
    <s v="OXP inversion directa vigencias anteriores"/>
    <n v="901266959"/>
    <x v="95"/>
    <x v="4"/>
    <n v="13"/>
    <n v="171"/>
    <x v="0"/>
    <n v="493"/>
    <n v="522"/>
    <s v="INICIADO"/>
    <s v="SI"/>
    <d v="2021-11-25T00:00:00"/>
    <d v="2022-12-31T00:00:00"/>
    <n v="273593766"/>
    <n v="32347615"/>
    <x v="242"/>
    <m/>
    <e v="#N/A"/>
    <m/>
    <m/>
    <m/>
    <n v="0"/>
    <x v="0"/>
    <n v="2"/>
    <m/>
    <s v="PENDIENTE INGRESO AL ALMACEN "/>
    <s v="ADRIANA ISSIS RAMOS"/>
    <m/>
  </r>
  <r>
    <s v="SANTA FE"/>
    <n v="3"/>
    <s v="O230690"/>
    <s v="O230690"/>
    <s v="Obligaciones por pagar Inversión vigencias anteriores"/>
    <s v="OXP inversion directa vigencias anteriores"/>
    <n v="900959051"/>
    <x v="47"/>
    <x v="5"/>
    <n v="6"/>
    <n v="251"/>
    <x v="0"/>
    <n v="494"/>
    <n v="523"/>
    <s v="INICIADO"/>
    <s v="SI"/>
    <d v="2021-12-06T00:00:00"/>
    <d v="2022-06-30T00:00:00"/>
    <n v="84369124"/>
    <n v="33747650"/>
    <x v="243"/>
    <s v="Liberación"/>
    <n v="1"/>
    <n v="11135088"/>
    <m/>
    <m/>
    <n v="0"/>
    <x v="1"/>
    <n v="3"/>
    <m/>
    <m/>
    <s v="JHON AVILES"/>
    <s v="jhon.aviles@gobiernobogota.gov.co"/>
  </r>
  <r>
    <s v="SANTA FE"/>
    <n v="3"/>
    <s v="O230690"/>
    <s v="O230690"/>
    <s v="Obligaciones por pagar Inversión vigencias anteriores"/>
    <s v="OXP inversion directa vigencias anteriores"/>
    <n v="900019737"/>
    <x v="337"/>
    <x v="6"/>
    <n v="2"/>
    <n v="271"/>
    <x v="0"/>
    <n v="495"/>
    <n v="524"/>
    <s v="INICIADO"/>
    <s v="SI"/>
    <d v="2022-03-23T00:00:00"/>
    <d v="2022-09-22T00:00:00"/>
    <n v="22081370"/>
    <n v="22081370"/>
    <x v="0"/>
    <m/>
    <e v="#N/A"/>
    <m/>
    <m/>
    <m/>
    <n v="22081370"/>
    <x v="3"/>
    <n v="6"/>
    <m/>
    <s v="PENDIENTE INGRESO AL ALMACEN "/>
    <s v="ADRIANA ISSIS RAMOS"/>
    <s v="adriana.ramos@gobiernobogota.gov.co"/>
  </r>
  <r>
    <s v="SANTA FE"/>
    <n v="3"/>
    <s v="O230690"/>
    <s v="O230690"/>
    <s v="Obligaciones por pagar Inversión vigencias anteriores"/>
    <s v="OXP inversion directa vigencias anteriores"/>
    <n v="900838665"/>
    <x v="338"/>
    <x v="6"/>
    <n v="2"/>
    <n v="272"/>
    <x v="0"/>
    <n v="496"/>
    <n v="525"/>
    <s v="INICIADO"/>
    <s v="SI"/>
    <d v="2022-03-07T00:00:00"/>
    <d v="2023-04-15T00:00:00"/>
    <n v="305127158"/>
    <n v="305127158"/>
    <x v="0"/>
    <m/>
    <e v="#N/A"/>
    <m/>
    <m/>
    <m/>
    <n v="305127158"/>
    <x v="4"/>
    <n v="5"/>
    <m/>
    <s v="proceso de incumplimiento "/>
    <s v="FREDDY ALBERTO MARQUEZ ARIAS"/>
    <s v="FREDDY.MARQUEZ@GOBIERNOBOGOTA.GOV.CO"/>
  </r>
  <r>
    <s v="SANTA FE"/>
    <n v="3"/>
    <s v="O230690"/>
    <s v="O230690"/>
    <s v="Obligaciones por pagar Inversión vigencias anteriores"/>
    <s v="OXP inversion directa vigencias anteriores"/>
    <n v="900159399"/>
    <x v="339"/>
    <x v="6"/>
    <n v="2"/>
    <n v="270"/>
    <x v="0"/>
    <n v="497"/>
    <n v="526"/>
    <s v="INICIADO"/>
    <s v="SI"/>
    <d v="2022-03-07T00:00:00"/>
    <d v="2022-09-04T00:00:00"/>
    <n v="120652927"/>
    <n v="120652927"/>
    <x v="0"/>
    <m/>
    <e v="#N/A"/>
    <m/>
    <m/>
    <m/>
    <n v="120652927"/>
    <x v="3"/>
    <n v="6"/>
    <m/>
    <s v="ASIGNACION NUEVA PENDIENTE ASIGNACION "/>
    <s v="LEONARDO CARRILLO"/>
    <m/>
  </r>
  <r>
    <s v="SANTA FE"/>
    <n v="3"/>
    <s v="O230690"/>
    <s v="O230690"/>
    <s v="Obligaciones por pagar Inversión vigencias anteriores"/>
    <s v="OXP inversion directa vigencias anteriores"/>
    <n v="830016004"/>
    <x v="340"/>
    <x v="6"/>
    <n v="2"/>
    <n v="284"/>
    <x v="0"/>
    <n v="498"/>
    <n v="527"/>
    <s v="INICIADO"/>
    <s v="NO"/>
    <d v="2022-02-02T00:00:00"/>
    <d v="2022-06-01T00:00:00"/>
    <n v="219161115"/>
    <n v="3129844"/>
    <x v="0"/>
    <m/>
    <e v="#N/A"/>
    <m/>
    <m/>
    <m/>
    <n v="3129844"/>
    <x v="0"/>
    <n v="2"/>
    <m/>
    <s v="ASIGNACION NUEVA PENDIENTE ASIGNACION "/>
    <s v="LEONARDO CARRILLO"/>
    <m/>
  </r>
  <r>
    <s v="SANTA FE"/>
    <n v="3"/>
    <s v="O230690"/>
    <s v="O230690"/>
    <s v="Obligaciones por pagar Inversión vigencias anteriores"/>
    <s v="OXP inversion directa vigencias anteriores"/>
    <n v="900573269"/>
    <x v="108"/>
    <x v="11"/>
    <n v="18"/>
    <n v="282"/>
    <x v="0"/>
    <n v="499"/>
    <n v="528"/>
    <s v="INICIADO"/>
    <s v="SI"/>
    <d v="2022-02-01T00:00:00"/>
    <d v="2022-10-01T00:00:00"/>
    <n v="87800568"/>
    <n v="18228833"/>
    <x v="244"/>
    <m/>
    <e v="#N/A"/>
    <m/>
    <m/>
    <m/>
    <n v="0"/>
    <x v="0"/>
    <n v="2"/>
    <m/>
    <m/>
    <s v="MAGDA LORENA DAVILA VELANDIA "/>
    <s v="magda.davila@gobiernobogota.gov.co"/>
  </r>
  <r>
    <s v="SANTA FE"/>
    <n v="3"/>
    <s v="O230690"/>
    <s v="O230690"/>
    <s v="Obligaciones por pagar Inversión vigencias anteriores"/>
    <s v="OXP inversion directa vigencias anteriores"/>
    <n v="901549179"/>
    <x v="341"/>
    <x v="12"/>
    <n v="8"/>
    <n v="276"/>
    <x v="0"/>
    <n v="500"/>
    <n v="529"/>
    <s v="INICIADO"/>
    <s v="SI"/>
    <d v="2022-02-01T00:00:00"/>
    <d v="2022-10-01T00:00:00"/>
    <n v="731671423"/>
    <n v="69918400"/>
    <x v="245"/>
    <m/>
    <e v="#N/A"/>
    <m/>
    <m/>
    <m/>
    <n v="0"/>
    <x v="0"/>
    <n v="2"/>
    <m/>
    <s v="se va a reasignar "/>
    <s v="SEBASTIAN RODRIGUEZ "/>
    <s v="SEBASTIAN.DURAN@GOBIERNOBOGOTA.GOV.CO  "/>
  </r>
  <r>
    <s v="SANTA FE"/>
    <n v="3"/>
    <s v="O230690"/>
    <s v="O230690"/>
    <s v="Obligaciones por pagar Inversión vigencias anteriores"/>
    <s v="OXP inversion directa vigencias anteriores"/>
    <n v="830032102"/>
    <x v="342"/>
    <x v="2"/>
    <n v="10"/>
    <n v="269"/>
    <x v="0"/>
    <n v="501"/>
    <n v="530"/>
    <s v="INICIADO"/>
    <s v="SI"/>
    <d v="2022-02-01T00:00:00"/>
    <d v="2022-12-10T00:00:00"/>
    <n v="319200722"/>
    <n v="174287477"/>
    <x v="246"/>
    <m/>
    <e v="#N/A"/>
    <m/>
    <m/>
    <m/>
    <n v="46680862"/>
    <x v="0"/>
    <n v="2"/>
    <m/>
    <m/>
    <s v="JUAN CARLOS ESCOBAR "/>
    <s v="juanc.escobar@gobiernobogota.gov.co"/>
  </r>
  <r>
    <s v="SANTA FE"/>
    <n v="3"/>
    <s v="O230690"/>
    <s v="O230690"/>
    <s v="Obligaciones por pagar Inversión vigencias anteriores"/>
    <s v="OXP inversion directa vigencias anteriores"/>
    <n v="900279352"/>
    <x v="343"/>
    <x v="2"/>
    <n v="10"/>
    <n v="280"/>
    <x v="0"/>
    <n v="502"/>
    <n v="531"/>
    <s v="INICIADO"/>
    <s v="SI"/>
    <d v="2022-02-09T00:00:00"/>
    <d v="2022-08-08T00:00:00"/>
    <n v="289741806"/>
    <n v="171525344"/>
    <x v="0"/>
    <s v="Liberación"/>
    <n v="1"/>
    <n v="171525344"/>
    <n v="2"/>
    <d v="2023-11-17T00:00:00"/>
    <n v="0"/>
    <x v="0"/>
    <n v="2"/>
    <m/>
    <m/>
    <s v="JESYCA ROSY ORJUELA AYA"/>
    <s v="jesyca.orjuela@gobiernobogota.gov.co"/>
  </r>
  <r>
    <s v="SANTA FE"/>
    <n v="3"/>
    <s v="O230690"/>
    <s v="O230690"/>
    <s v="Obligaciones por pagar Inversión vigencias anteriores"/>
    <s v="OXP inversion directa vigencias anteriores"/>
    <n v="901550810"/>
    <x v="344"/>
    <x v="12"/>
    <n v="8"/>
    <n v="278"/>
    <x v="0"/>
    <n v="503"/>
    <n v="532"/>
    <s v="INICIADO"/>
    <s v="SI"/>
    <d v="2022-02-01T00:00:00"/>
    <d v="2022-05-31T00:00:00"/>
    <n v="418500000"/>
    <n v="49024865"/>
    <x v="0"/>
    <s v="Liberación"/>
    <n v="1"/>
    <n v="15144419"/>
    <n v="2"/>
    <d v="2023-11-17T00:00:00"/>
    <n v="33880446"/>
    <x v="0"/>
    <n v="2"/>
    <m/>
    <s v="se envió  a contratacion"/>
    <s v="SEBASTIAN RODRIGUEZ "/>
    <s v="SEBASTIAN.DURAN@GOBIERNOBOGOTA.GOV.CO  "/>
  </r>
  <r>
    <s v="SANTA FE"/>
    <n v="3"/>
    <s v="O230690"/>
    <s v="O230690"/>
    <s v="Obligaciones por pagar Inversión vigencias anteriores"/>
    <s v="OXP inversion directa vigencias anteriores"/>
    <n v="901172605"/>
    <x v="345"/>
    <x v="11"/>
    <n v="18"/>
    <n v="273"/>
    <x v="0"/>
    <n v="504"/>
    <n v="533"/>
    <s v="INICIADO"/>
    <s v="SI"/>
    <d v="2022-02-01T00:00:00"/>
    <d v="2022-07-24T00:00:00"/>
    <n v="140175457"/>
    <n v="65415213"/>
    <x v="247"/>
    <m/>
    <e v="#N/A"/>
    <m/>
    <m/>
    <m/>
    <n v="14017635"/>
    <x v="0"/>
    <n v="2"/>
    <m/>
    <m/>
    <s v="SEBASTIAN RODRIGUEZ "/>
    <s v="SEBASTIAN.DURAN@GOBIERNOBOGOTA.GOV.CO  "/>
  </r>
  <r>
    <s v="SANTA FE"/>
    <n v="3"/>
    <s v="O230690"/>
    <s v="O230690"/>
    <s v="Obligaciones por pagar Inversión vigencias anteriores"/>
    <s v="OXP inversion directa vigencias anteriores"/>
    <n v="901552138"/>
    <x v="346"/>
    <x v="11"/>
    <n v="18"/>
    <n v="283"/>
    <x v="0"/>
    <n v="505"/>
    <n v="534"/>
    <s v="INICIADO"/>
    <s v="SI"/>
    <d v="2022-02-01T00:00:00"/>
    <d v="2022-07-24T00:00:00"/>
    <n v="56113573"/>
    <n v="41149953"/>
    <x v="0"/>
    <m/>
    <e v="#N/A"/>
    <m/>
    <m/>
    <m/>
    <n v="41149953"/>
    <x v="0"/>
    <n v="2"/>
    <m/>
    <m/>
    <s v="SEBASTIAN RODRIGUEZ "/>
    <s v="SEBASTIAN.DURAN@GOBIERNOBOGOTA.GOV.CO  "/>
  </r>
  <r>
    <s v="SANTA FE"/>
    <n v="3"/>
    <s v="O230690"/>
    <s v="O230690"/>
    <s v="Obligaciones por pagar Inversión vigencias anteriores"/>
    <s v="OXP inversion directa vigencias anteriores"/>
    <n v="900350937"/>
    <x v="336"/>
    <x v="2"/>
    <n v="10"/>
    <n v="265"/>
    <x v="0"/>
    <n v="506"/>
    <n v="535"/>
    <s v="INICIADO"/>
    <s v="NO"/>
    <d v="2022-01-14T00:00:00"/>
    <d v="2022-06-13T00:00:00"/>
    <n v="241699900"/>
    <n v="26933679"/>
    <x v="248"/>
    <s v="Liberación"/>
    <n v="1"/>
    <n v="1569479"/>
    <n v="2"/>
    <d v="2023-10-23T00:00:00"/>
    <n v="0"/>
    <x v="1"/>
    <n v="3"/>
    <m/>
    <s v="Falta  realizar  soicitud a presupuesto para que  libere el saldo se envió a presupuesto "/>
    <s v="BRAYAN  ESTHEP  ROJAS MAHECHA"/>
    <s v="brayan.rojas@gobiernobogota.gov.co"/>
  </r>
  <r>
    <s v="SANTA FE"/>
    <n v="3"/>
    <s v="O230690"/>
    <s v="O230690"/>
    <s v="Obligaciones por pagar Inversión vigencias anteriores"/>
    <s v="OXP inversion directa vigencias anteriores"/>
    <n v="900573269"/>
    <x v="108"/>
    <x v="11"/>
    <n v="18"/>
    <n v="282"/>
    <x v="0"/>
    <n v="507"/>
    <n v="536"/>
    <s v="INICIADO"/>
    <s v="SI"/>
    <d v="2022-02-01T00:00:00"/>
    <d v="2022-10-01T00:00:00"/>
    <n v="87800568"/>
    <n v="17479658"/>
    <x v="249"/>
    <m/>
    <e v="#N/A"/>
    <m/>
    <m/>
    <m/>
    <n v="8780057"/>
    <x v="0"/>
    <n v="2"/>
    <m/>
    <s v="se va a reasignar "/>
    <s v="SEBASTIAN RODRIGUEZ "/>
    <s v="SEBASTIAN.DURAN@GOBIERNOBOGOTA.GOV.CO  "/>
  </r>
  <r>
    <s v="SANTA FE"/>
    <n v="3"/>
    <s v="O230690"/>
    <s v="O230690"/>
    <s v="Obligaciones por pagar Inversión vigencias anteriores"/>
    <s v="OXP inversion directa vigencias anteriores"/>
    <n v="901549179"/>
    <x v="341"/>
    <x v="12"/>
    <n v="8"/>
    <n v="276"/>
    <x v="0"/>
    <n v="508"/>
    <n v="537"/>
    <s v="INICIADO"/>
    <s v="SI"/>
    <d v="2022-02-01T00:00:00"/>
    <d v="2022-10-01T00:00:00"/>
    <n v="731671423"/>
    <n v="228507184"/>
    <x v="250"/>
    <m/>
    <e v="#N/A"/>
    <m/>
    <m/>
    <m/>
    <n v="73169037"/>
    <x v="0"/>
    <n v="2"/>
    <m/>
    <m/>
    <s v="SEBASTIAN RODRIGUEZ "/>
    <s v="SEBASTIAN.DURAN@GOBIERNOBOGOTA.GOV.CO  "/>
  </r>
  <r>
    <s v="SANTA FE"/>
    <n v="3"/>
    <s v="O230690"/>
    <s v="O230690"/>
    <s v="Obligaciones por pagar Inversión vigencias anteriores"/>
    <s v="OXP inversion directa vigencias anteriores"/>
    <n v="901535524"/>
    <x v="329"/>
    <x v="2"/>
    <n v="10"/>
    <n v="245"/>
    <x v="0"/>
    <n v="509"/>
    <n v="538"/>
    <s v="INICIADO"/>
    <s v="SI"/>
    <d v="2021-11-16T00:00:00"/>
    <d v="2022-10-19T00:00:00"/>
    <n v="723486000"/>
    <n v="50440725"/>
    <x v="251"/>
    <s v="Liberación"/>
    <n v="1"/>
    <n v="1745194"/>
    <n v="2"/>
    <d v="2023-10-23T00:00:00"/>
    <n v="0"/>
    <x v="1"/>
    <n v="3"/>
    <m/>
    <s v=" acta de liquidacion "/>
    <s v="PAOLA BALLESTEROS"/>
    <m/>
  </r>
  <r>
    <s v="SANTA FE"/>
    <n v="3"/>
    <s v="O230690"/>
    <s v="O230690"/>
    <s v="Obligaciones por pagar Inversión vigencias anteriores"/>
    <s v="OXP inversion directa vigencias anteriores"/>
    <n v="900270576"/>
    <x v="347"/>
    <x v="2"/>
    <n v="10"/>
    <n v="256"/>
    <x v="0"/>
    <n v="510"/>
    <n v="539"/>
    <s v="INICIADO"/>
    <s v="SI"/>
    <d v="2022-03-16T00:00:00"/>
    <d v="2022-10-30T00:00:00"/>
    <n v="246605165"/>
    <n v="33313828"/>
    <x v="0"/>
    <m/>
    <e v="#N/A"/>
    <m/>
    <m/>
    <m/>
    <n v="33313828"/>
    <x v="0"/>
    <n v="2"/>
    <m/>
    <s v="CONTRATACION "/>
    <s v="LUISA FERNANDA CAMELO RAMIREZ"/>
    <s v="luisa.camelo@gobiernobogota.gov.co"/>
  </r>
  <r>
    <s v="SANTA FE"/>
    <n v="3"/>
    <s v="O230690"/>
    <s v="O230690"/>
    <s v="Obligaciones por pagar Inversión vigencias anteriores"/>
    <s v="OXP inversion directa vigencias anteriores"/>
    <n v="900351236"/>
    <x v="348"/>
    <x v="12"/>
    <n v="8"/>
    <n v="237"/>
    <x v="2"/>
    <n v="511"/>
    <n v="540"/>
    <s v="INICIADO"/>
    <s v="SI"/>
    <d v="2021-03-05T00:00:00"/>
    <d v="2021-12-04T00:00:00"/>
    <n v="2683711597"/>
    <n v="381930399"/>
    <x v="0"/>
    <m/>
    <e v="#N/A"/>
    <m/>
    <m/>
    <m/>
    <n v="381930399"/>
    <x v="0"/>
    <n v="2"/>
    <m/>
    <s v="se envió  a contratacion"/>
    <s v="SEBASTIAN RODRIGUEZ "/>
    <s v="SEBASTIAN.DURAN@GOBIERNOBOGOTA.GOV.CO  "/>
  </r>
  <r>
    <s v="SANTA FE"/>
    <n v="3"/>
    <s v="O230690"/>
    <s v="O230690"/>
    <s v="Obligaciones por pagar Inversión vigencias anteriores"/>
    <s v="OXP inversion directa vigencias anteriores"/>
    <n v="900320206"/>
    <x v="349"/>
    <x v="11"/>
    <n v="18"/>
    <n v="238"/>
    <x v="2"/>
    <n v="512"/>
    <n v="541"/>
    <s v="INICIADO"/>
    <s v="SI"/>
    <d v="2021-03-05T00:00:00"/>
    <d v="2021-12-04T00:00:00"/>
    <n v="392717736"/>
    <n v="62618894"/>
    <x v="0"/>
    <m/>
    <e v="#N/A"/>
    <m/>
    <m/>
    <m/>
    <n v="62618894"/>
    <x v="0"/>
    <n v="2"/>
    <m/>
    <s v="se envió  a contratacion"/>
    <s v="SEBASTIAN RODRIGUEZ "/>
    <s v="SEBASTIAN.DURAN@GOBIERNOBOGOTA.GOV.CO  "/>
  </r>
  <r>
    <s v="SANTA FE"/>
    <n v="3"/>
    <s v="O230690"/>
    <s v="O230690"/>
    <s v="Obligaciones por pagar Inversión vigencias anteriores"/>
    <s v="OXP inversion directa vigencias anteriores"/>
    <n v="899999115"/>
    <x v="1"/>
    <x v="5"/>
    <n v="6"/>
    <n v="212"/>
    <x v="0"/>
    <n v="513"/>
    <n v="542"/>
    <s v="INICIADO"/>
    <s v="SI"/>
    <d v="2021-10-13T00:00:00"/>
    <d v="2022-11-12T00:00:00"/>
    <n v="474257088"/>
    <n v="474257088"/>
    <x v="0"/>
    <m/>
    <e v="#N/A"/>
    <m/>
    <m/>
    <m/>
    <n v="474257088"/>
    <x v="0"/>
    <n v="2"/>
    <m/>
    <m/>
    <s v="DIEGO ARIAS MURCIA"/>
    <s v="diego.ariasm@gobiernobogota.gov.co"/>
  </r>
  <r>
    <s v="SANTA FE"/>
    <n v="3"/>
    <s v="O230690"/>
    <s v="O230690"/>
    <s v="Obligaciones por pagar Inversión vigencias anteriores"/>
    <s v="OXP inversion directa vigencias anteriores"/>
    <n v="900360948"/>
    <x v="115"/>
    <x v="2"/>
    <n v="10"/>
    <n v="252"/>
    <x v="0"/>
    <n v="514"/>
    <n v="543"/>
    <s v="INICIADO"/>
    <s v="SI"/>
    <d v="2021-11-30T00:00:00"/>
    <d v="2022-06-27T00:00:00"/>
    <n v="156599781"/>
    <n v="24261971"/>
    <x v="0"/>
    <s v="Liberación"/>
    <n v="1"/>
    <n v="24261971"/>
    <m/>
    <m/>
    <n v="0"/>
    <x v="1"/>
    <n v="3"/>
    <m/>
    <s v="Liquidado, se liberó el saldo."/>
    <s v="FREDDY ALBERTO MARQUEZ ARIAS"/>
    <s v="FREDDY.MARQUEZ@GOBIERNOBOGOTA.GOV.CO"/>
  </r>
  <r>
    <s v="SANTA FE"/>
    <n v="3"/>
    <s v="O230690"/>
    <s v="O230690"/>
    <s v="Obligaciones por pagar Inversión vigencias anteriores"/>
    <s v="OXP inversion directa vigencias anteriores"/>
    <n v="901142692"/>
    <x v="350"/>
    <x v="4"/>
    <n v="13"/>
    <n v="264"/>
    <x v="0"/>
    <n v="515"/>
    <n v="544"/>
    <s v="INICIADO"/>
    <s v="NO"/>
    <d v="2021-11-25T00:00:00"/>
    <d v="2022-05-24T00:00:00"/>
    <n v="24430000"/>
    <n v="6003340"/>
    <x v="0"/>
    <m/>
    <e v="#N/A"/>
    <m/>
    <m/>
    <m/>
    <n v="6003340"/>
    <x v="0"/>
    <n v="2"/>
    <m/>
    <m/>
    <s v="LUIS ALFREDO SACRISTAN BARRERA"/>
    <s v="LUIS.SACRISTAN@GOBIERNOBOGOTA.GOV.CO"/>
  </r>
  <r>
    <s v="SANTA FE"/>
    <n v="3"/>
    <s v="O230690"/>
    <s v="O230690"/>
    <s v="Obligaciones por pagar Inversión vigencias anteriores"/>
    <s v="OXP inversion directa vigencias anteriores"/>
    <n v="901172605"/>
    <x v="345"/>
    <x v="11"/>
    <n v="18"/>
    <n v="227"/>
    <x v="0"/>
    <n v="516"/>
    <n v="545"/>
    <s v="INICIADO"/>
    <s v="NO"/>
    <d v="2022-02-01T00:00:00"/>
    <d v="2022-06-30T00:00:00"/>
    <n v="64188451"/>
    <n v="6418846"/>
    <x v="0"/>
    <m/>
    <e v="#N/A"/>
    <m/>
    <m/>
    <m/>
    <n v="6418846"/>
    <x v="0"/>
    <n v="2"/>
    <m/>
    <s v="unico pin ambiental pendiente "/>
    <s v="SEBASTIAN RODRIGUEZ "/>
    <s v="SEBASTIAN.DURAN@GOBIERNOBOGOTA.GOV.CO  "/>
  </r>
  <r>
    <s v="SANTA FE"/>
    <n v="3"/>
    <s v="O230690"/>
    <s v="O230690"/>
    <s v="Obligaciones por pagar Inversión vigencias anteriores"/>
    <s v="OXP inversion directa vigencias anteriores"/>
    <n v="901550717"/>
    <x v="351"/>
    <x v="12"/>
    <n v="8"/>
    <n v="279"/>
    <x v="0"/>
    <n v="517"/>
    <n v="546"/>
    <s v="INICIADO"/>
    <s v="NO"/>
    <d v="2022-02-01T00:00:00"/>
    <d v="2022-06-30T00:00:00"/>
    <n v="356920993"/>
    <n v="35692163"/>
    <x v="0"/>
    <m/>
    <e v="#N/A"/>
    <m/>
    <m/>
    <m/>
    <n v="35692163"/>
    <x v="0"/>
    <n v="2"/>
    <m/>
    <s v="unico pin ambiental pendiente "/>
    <s v="SEBASTIAN RODRIGUEZ "/>
    <s v="SEBASTIAN.DURAN@GOBIERNOBOGOTA.GOV.CO  "/>
  </r>
  <r>
    <s v="SANTA FE"/>
    <n v="3"/>
    <s v="O230690"/>
    <s v="O230690"/>
    <s v="Obligaciones por pagar Inversión vigencias anteriores"/>
    <s v="OXP inversion directa vigencias anteriores"/>
    <n v="52440496"/>
    <x v="352"/>
    <x v="10"/>
    <n v="11"/>
    <n v="51"/>
    <x v="2"/>
    <n v="518"/>
    <n v="547"/>
    <s v="INICIADO"/>
    <s v="NO"/>
    <d v="2020-03-03T00:00:00"/>
    <d v="2020-07-02T00:00:00"/>
    <n v="22000000"/>
    <n v="4950000"/>
    <x v="0"/>
    <s v="Liberación"/>
    <n v="1"/>
    <n v="4950000"/>
    <m/>
    <m/>
    <n v="0"/>
    <x v="1"/>
    <n v="3"/>
    <m/>
    <s v="SALDO LIBERADO"/>
    <s v="IVAN PACHON "/>
    <s v="IVAN.PACHON@GOBIERNOBOGOTA.GOV.CO"/>
  </r>
  <r>
    <s v="SANTA FE"/>
    <n v="3"/>
    <s v="O230690"/>
    <s v="O230690"/>
    <s v="Obligaciones por pagar Inversión vigencias anteriores"/>
    <s v="OXP inversion directa vigencias anteriores"/>
    <n v="79649029"/>
    <x v="353"/>
    <x v="10"/>
    <n v="11"/>
    <n v="46"/>
    <x v="2"/>
    <n v="519"/>
    <n v="548"/>
    <s v="INICIADO"/>
    <s v="SI"/>
    <d v="2020-02-28T00:00:00"/>
    <d v="2020-08-27T00:00:00"/>
    <n v="20000000"/>
    <n v="4666667"/>
    <x v="0"/>
    <m/>
    <e v="#N/A"/>
    <m/>
    <m/>
    <m/>
    <n v="4666667"/>
    <x v="3"/>
    <n v="6"/>
    <m/>
    <m/>
    <s v="MARIA CAMILA LOPEZ"/>
    <s v="CAMILA.LOPEZ@GOBIERNOBOGOTA.GOV.CO"/>
  </r>
  <r>
    <s v="SANTA FE"/>
    <n v="3"/>
    <s v="O230690"/>
    <s v="O230690"/>
    <s v="Obligaciones por pagar Inversión vigencias anteriores"/>
    <s v="OXP inversion directa vigencias anteriores"/>
    <n v="900300970"/>
    <x v="159"/>
    <x v="3"/>
    <n v="19"/>
    <n v="51149"/>
    <x v="2"/>
    <n v="520"/>
    <n v="549"/>
    <s v="INICIADO"/>
    <s v="NO"/>
    <d v="2020-06-26T00:00:00"/>
    <d v="2020-07-06T00:00:00"/>
    <n v="2558865"/>
    <n v="2558865"/>
    <x v="0"/>
    <m/>
    <e v="#N/A"/>
    <m/>
    <m/>
    <m/>
    <n v="2558865"/>
    <x v="0"/>
    <n v="2"/>
    <m/>
    <s v=" lo tiene asignado Luis Fernando/ confirmar "/>
    <s v="MARIA ISABEL HERAZO -  DORIS DIAZ "/>
    <s v="maria.herazo@gobiernobogota.gov.co"/>
  </r>
  <r>
    <s v="SANTA FE"/>
    <n v="3"/>
    <s v="O230690"/>
    <s v="O230690"/>
    <s v="Obligaciones por pagar Inversión vigencias anteriores"/>
    <s v="OXP inversion directa vigencias anteriores"/>
    <n v="7732323"/>
    <x v="354"/>
    <x v="10"/>
    <n v="11"/>
    <n v="109"/>
    <x v="2"/>
    <n v="521"/>
    <n v="550"/>
    <s v="INICIADO"/>
    <s v="SI"/>
    <d v="2020-07-14T00:00:00"/>
    <d v="2021-02-28T00:00:00"/>
    <n v="34104000"/>
    <n v="2436000"/>
    <x v="0"/>
    <s v="Liberación"/>
    <n v="1"/>
    <n v="2436000"/>
    <m/>
    <m/>
    <n v="0"/>
    <x v="1"/>
    <n v="3"/>
    <m/>
    <s v="SALDO LIBERADO"/>
    <s v="IVAN PACHON "/>
    <s v="IVAN.PACHON@GOBIERNOBOGOTA.GOV.CO"/>
  </r>
  <r>
    <s v="SANTA FE"/>
    <n v="3"/>
    <s v="O230690"/>
    <s v="O230690"/>
    <s v="Obligaciones por pagar Inversión vigencias anteriores"/>
    <s v="OXP inversion directa vigencias anteriores"/>
    <n v="80069750"/>
    <x v="355"/>
    <x v="10"/>
    <n v="11"/>
    <n v="114"/>
    <x v="2"/>
    <n v="522"/>
    <n v="551"/>
    <s v="INICIADO"/>
    <s v="SI"/>
    <d v="2020-07-22T00:00:00"/>
    <d v="2021-02-28T00:00:00"/>
    <n v="28000000"/>
    <n v="1050000"/>
    <x v="0"/>
    <s v="Liberación"/>
    <n v="1"/>
    <n v="1050000"/>
    <m/>
    <m/>
    <n v="0"/>
    <x v="1"/>
    <n v="3"/>
    <m/>
    <s v="SALDO LIBERADO"/>
    <s v="MARIA CAMILA LOPEZ"/>
    <s v="CAMILA.LOPEZ@GOBIERNOBOGOTA.GOV.CO"/>
  </r>
  <r>
    <s v="SANTA FE"/>
    <n v="3"/>
    <s v="O230690"/>
    <s v="O230690"/>
    <s v="Obligaciones por pagar Inversión vigencias anteriores"/>
    <s v="OXP inversion directa vigencias anteriores"/>
    <n v="901399373"/>
    <x v="313"/>
    <x v="3"/>
    <n v="19"/>
    <n v="56318"/>
    <x v="2"/>
    <n v="523"/>
    <n v="552"/>
    <s v="INICIADO"/>
    <s v="NO"/>
    <d v="2020-10-08T00:00:00"/>
    <d v="2020-10-21T00:00:00"/>
    <n v="41603241.100000001"/>
    <n v="1"/>
    <x v="0"/>
    <m/>
    <e v="#N/A"/>
    <m/>
    <m/>
    <m/>
    <n v="1"/>
    <x v="0"/>
    <n v="2"/>
    <m/>
    <s v="ASIGNACION NUEVA PENDIENTE ASIGNACION "/>
    <s v="LEONARDO CARRILLO"/>
    <m/>
  </r>
  <r>
    <s v="SANTA FE"/>
    <n v="3"/>
    <s v="O230690"/>
    <s v="O230690"/>
    <s v="Obligaciones por pagar Inversión vigencias anteriores"/>
    <s v="OXP inversion directa vigencias anteriores"/>
    <n v="1022358891"/>
    <x v="356"/>
    <x v="3"/>
    <n v="19"/>
    <n v="12"/>
    <x v="0"/>
    <n v="524"/>
    <n v="553"/>
    <s v="INICIADO"/>
    <s v="NO"/>
    <d v="2021-02-12T00:00:00"/>
    <d v="2021-08-11T00:00:00"/>
    <n v="33480000"/>
    <n v="1050000"/>
    <x v="0"/>
    <m/>
    <e v="#N/A"/>
    <m/>
    <m/>
    <m/>
    <n v="1050000"/>
    <x v="3"/>
    <n v="6"/>
    <m/>
    <s v="revisra felipe pineda con contratacion"/>
    <s v="FELIPE PINEDA"/>
    <s v="felipe.pineda@gobiernobogota.gov.co"/>
  </r>
  <r>
    <s v="SANTA FE"/>
    <n v="3"/>
    <s v="O230690"/>
    <s v="O230690"/>
    <s v="Obligaciones por pagar Inversión vigencias anteriores"/>
    <s v="OXP inversion directa vigencias anteriores"/>
    <n v="79649029"/>
    <x v="353"/>
    <x v="10"/>
    <n v="11"/>
    <n v="221"/>
    <x v="2"/>
    <n v="525"/>
    <n v="554"/>
    <s v="INICIADO"/>
    <s v="NO"/>
    <d v="2020-11-24T00:00:00"/>
    <d v="2020-12-23T00:00:00"/>
    <n v="5000000"/>
    <n v="5000000"/>
    <x v="0"/>
    <s v="Liberación"/>
    <n v="1"/>
    <n v="5000000"/>
    <m/>
    <m/>
    <n v="0"/>
    <x v="1"/>
    <n v="3"/>
    <m/>
    <s v="SALDO LIBERADO"/>
    <s v="IVAN PACHON "/>
    <s v="IVAN.PACHON@GOBIERNOBOGOTA.GOV.CO"/>
  </r>
  <r>
    <s v="SANTA FE"/>
    <n v="3"/>
    <s v="O230690"/>
    <s v="O230690"/>
    <s v="Obligaciones por pagar Inversión vigencias anteriores"/>
    <s v="OXP inversion directa vigencias anteriores"/>
    <n v="7178445"/>
    <x v="357"/>
    <x v="10"/>
    <n v="11"/>
    <n v="118"/>
    <x v="2"/>
    <n v="526"/>
    <n v="555"/>
    <s v="INICIADO"/>
    <s v="SI"/>
    <d v="2020-08-03T00:00:00"/>
    <d v="2021-02-02T00:00:00"/>
    <n v="22680000"/>
    <n v="378000"/>
    <x v="0"/>
    <s v="Liberación"/>
    <n v="1"/>
    <n v="378000"/>
    <n v="2"/>
    <d v="2023-11-17T00:00:00"/>
    <n v="0"/>
    <x v="3"/>
    <n v="6"/>
    <m/>
    <m/>
    <s v="MARIA CAMILA LOPEZ"/>
    <s v="CAMILA.LOPEZ@GOBIERNOBOGOTA.GOV.CO"/>
  </r>
  <r>
    <s v="SANTA FE"/>
    <n v="3"/>
    <s v="O230690"/>
    <s v="O230690"/>
    <s v="Obligaciones por pagar Inversión vigencias anteriores"/>
    <s v="OXP inversion directa vigencias anteriores"/>
    <n v="79737112"/>
    <x v="358"/>
    <x v="10"/>
    <n v="11"/>
    <n v="167"/>
    <x v="2"/>
    <n v="527"/>
    <n v="556"/>
    <s v="INICIADO"/>
    <s v="SI"/>
    <d v="2020-08-25T00:00:00"/>
    <d v="2021-02-24T00:00:00"/>
    <n v="20800000"/>
    <n v="1213334"/>
    <x v="0"/>
    <s v="Liberación"/>
    <n v="1"/>
    <n v="1213334"/>
    <m/>
    <m/>
    <n v="0"/>
    <x v="1"/>
    <n v="3"/>
    <m/>
    <s v="SALDO LIBERADO"/>
    <s v="MARIA CAMILA LOPEZ"/>
    <s v="CAMILA.LOPEZ@GOBIERNOBOGOTA.GOV.CO"/>
  </r>
  <r>
    <s v="SANTA FE"/>
    <n v="3"/>
    <s v="O230690"/>
    <s v="O230690"/>
    <s v="Obligaciones por pagar Inversión vigencias anteriores"/>
    <s v="OXP inversion directa vigencias anteriores"/>
    <n v="52849930"/>
    <x v="359"/>
    <x v="10"/>
    <n v="11"/>
    <n v="184"/>
    <x v="2"/>
    <n v="528"/>
    <n v="557"/>
    <s v="INICIADO"/>
    <s v="SI"/>
    <d v="2020-09-03T00:00:00"/>
    <d v="2021-02-28T00:00:00"/>
    <n v="26400000"/>
    <n v="440000"/>
    <x v="0"/>
    <s v="Liberación"/>
    <n v="1"/>
    <n v="440000"/>
    <n v="2"/>
    <d v="2023-11-17T00:00:00"/>
    <n v="0"/>
    <x v="3"/>
    <n v="6"/>
    <m/>
    <m/>
    <s v="MARIA CAMILA LOPEZ"/>
    <s v="CAMILA.LOPEZ@GOBIERNOBOGOTA.GOV.CO"/>
  </r>
  <r>
    <s v="SANTA FE"/>
    <n v="3"/>
    <s v="O230690"/>
    <s v="O230690"/>
    <s v="Obligaciones por pagar Inversión vigencias anteriores"/>
    <s v="OXP inversion directa vigencias anteriores"/>
    <n v="19347325"/>
    <x v="360"/>
    <x v="10"/>
    <n v="11"/>
    <n v="196"/>
    <x v="2"/>
    <n v="529"/>
    <n v="558"/>
    <s v="INICIADO"/>
    <s v="SI"/>
    <d v="2020-09-23T00:00:00"/>
    <d v="2021-01-31T00:00:00"/>
    <n v="7333333"/>
    <n v="146666"/>
    <x v="0"/>
    <s v="Liberación"/>
    <n v="1"/>
    <n v="146666"/>
    <m/>
    <m/>
    <n v="0"/>
    <x v="1"/>
    <n v="3"/>
    <m/>
    <s v="SALDO LIBERADO"/>
    <s v="MARIA CAMILA LOPEZ"/>
    <s v="CAMILA.LOPEZ@GOBIERNOBOGOTA.GOV.CO"/>
  </r>
  <r>
    <s v="SANTA FE"/>
    <n v="3"/>
    <s v="O230690"/>
    <s v="O230690"/>
    <s v="Obligaciones por pagar Inversión vigencias anteriores"/>
    <s v="OXP inversion directa vigencias anteriores"/>
    <n v="80069750"/>
    <x v="355"/>
    <x v="10"/>
    <n v="11"/>
    <n v="114"/>
    <x v="2"/>
    <n v="530"/>
    <n v="559"/>
    <s v="INICIADO"/>
    <s v="SI"/>
    <d v="2020-07-22T00:00:00"/>
    <d v="2021-02-28T00:00:00"/>
    <n v="28000000"/>
    <n v="700000"/>
    <x v="0"/>
    <s v="Liberación"/>
    <n v="1"/>
    <n v="700000"/>
    <m/>
    <m/>
    <n v="0"/>
    <x v="1"/>
    <n v="3"/>
    <m/>
    <s v="SALDO LIBERADO"/>
    <s v="MARIA CAMILA LOPEZ"/>
    <s v="CAMILA.LOPEZ@GOBIERNOBOGOTA.GOV.CO"/>
  </r>
  <r>
    <s v="SANTA FE"/>
    <n v="3"/>
    <s v="O230690"/>
    <s v="O230690"/>
    <s v="Obligaciones por pagar Inversión vigencias anteriores"/>
    <s v="OXP inversion directa vigencias anteriores"/>
    <n v="1032450825"/>
    <x v="361"/>
    <x v="10"/>
    <n v="11"/>
    <n v="136"/>
    <x v="2"/>
    <n v="531"/>
    <n v="560"/>
    <s v="INICIADO"/>
    <s v="SI"/>
    <d v="2020-08-04T00:00:00"/>
    <d v="2021-02-28T00:00:00"/>
    <n v="11000000"/>
    <n v="220000"/>
    <x v="0"/>
    <s v="Liberación"/>
    <n v="1"/>
    <n v="220000"/>
    <m/>
    <m/>
    <n v="0"/>
    <x v="1"/>
    <n v="3"/>
    <m/>
    <s v="SALDO LIBERADO"/>
    <s v="KAROL TALERO"/>
    <s v="KAROL .TALERO@GOBIERNOBOGOTA.GOV.CO"/>
  </r>
  <r>
    <s v="SANTA FE"/>
    <n v="3"/>
    <s v="O230690"/>
    <s v="O230690"/>
    <s v="Obligaciones por pagar Inversión vigencias anteriores"/>
    <s v="OXP inversion directa vigencias anteriores"/>
    <n v="1010218952"/>
    <x v="203"/>
    <x v="10"/>
    <n v="11"/>
    <n v="150"/>
    <x v="2"/>
    <n v="532"/>
    <n v="561"/>
    <s v="INICIADO"/>
    <s v="SI"/>
    <d v="2020-08-13T00:00:00"/>
    <d v="2021-02-28T00:00:00"/>
    <n v="20175000"/>
    <n v="403500"/>
    <x v="0"/>
    <s v="Liberación"/>
    <n v="1"/>
    <n v="403500"/>
    <m/>
    <m/>
    <n v="0"/>
    <x v="1"/>
    <n v="3"/>
    <m/>
    <s v="SALDO LIBERADO"/>
    <s v="KAROL TALERO"/>
    <s v="KAROL .TALERO@GOBIERNOBOGOTA.GOV.CO"/>
  </r>
  <r>
    <s v="SANTA FE"/>
    <n v="3"/>
    <s v="O230690"/>
    <s v="O230690"/>
    <s v="Obligaciones por pagar Inversión vigencias anteriores"/>
    <s v="OXP inversion directa vigencias anteriores"/>
    <n v="1109291034"/>
    <x v="280"/>
    <x v="10"/>
    <n v="11"/>
    <n v="193"/>
    <x v="2"/>
    <n v="533"/>
    <n v="562"/>
    <s v="INICIADO"/>
    <s v="SI"/>
    <d v="2020-09-23T00:00:00"/>
    <d v="2021-01-31T00:00:00"/>
    <n v="10657500"/>
    <n v="710500"/>
    <x v="0"/>
    <s v="Liberación"/>
    <n v="1"/>
    <n v="710500"/>
    <m/>
    <m/>
    <n v="0"/>
    <x v="1"/>
    <n v="3"/>
    <m/>
    <s v="SALDO LIBERADO"/>
    <s v="KAROL TALERO"/>
    <s v="KAROL .TALERO@GOBIERNOBOGOTA.GOV.CO"/>
  </r>
  <r>
    <s v="SANTA FE"/>
    <n v="3"/>
    <s v="O230690"/>
    <s v="O230690"/>
    <s v="Obligaciones por pagar Inversión vigencias anteriores"/>
    <s v="OXP inversion directa vigencias anteriores"/>
    <n v="901161581"/>
    <x v="362"/>
    <x v="12"/>
    <n v="8"/>
    <n v="236"/>
    <x v="2"/>
    <n v="534"/>
    <n v="563"/>
    <s v="INICIADO"/>
    <s v="SI"/>
    <d v="2020-08-04T00:00:00"/>
    <d v="2021-02-28T00:00:00"/>
    <n v="11000000"/>
    <n v="366781"/>
    <x v="0"/>
    <m/>
    <e v="#N/A"/>
    <m/>
    <m/>
    <m/>
    <n v="366781"/>
    <x v="0"/>
    <n v="2"/>
    <m/>
    <s v="fenecimiento perdio competencia "/>
    <s v="SEBASTIAN RODRIGUEZ"/>
    <s v="SEBASTIAN.DURAN@GOBIERNOBOGOTA.GOV.CO "/>
  </r>
  <r>
    <s v="SANTA FE"/>
    <n v="3"/>
    <s v="O230690"/>
    <s v="O230690"/>
    <s v="Obligaciones por pagar Inversión vigencias anteriores"/>
    <s v="OXP inversion directa vigencias anteriores"/>
    <n v="26257660"/>
    <x v="363"/>
    <x v="10"/>
    <n v="11"/>
    <n v="201"/>
    <x v="2"/>
    <n v="535"/>
    <n v="564"/>
    <s v="INICIADO"/>
    <s v="SI"/>
    <d v="2020-09-25T00:00:00"/>
    <d v="2021-01-31T00:00:00"/>
    <n v="17500000"/>
    <n v="700000"/>
    <x v="0"/>
    <s v="Liberación"/>
    <n v="1"/>
    <n v="700000"/>
    <m/>
    <m/>
    <n v="0"/>
    <x v="1"/>
    <n v="3"/>
    <m/>
    <s v="SALDO LIBERADO"/>
    <s v="KAROL TALERO"/>
    <s v="KAROL .TALERO@GOBIERNOBOGOTA.GOV.CO"/>
  </r>
  <r>
    <s v="SANTA FE"/>
    <n v="3"/>
    <s v="O230690"/>
    <s v="O230690"/>
    <s v="Obligaciones por pagar Inversión vigencias anteriores"/>
    <s v="OXP inversion directa vigencias anteriores"/>
    <n v="900050192"/>
    <x v="364"/>
    <x v="6"/>
    <n v="2"/>
    <n v="246"/>
    <x v="2"/>
    <n v="536"/>
    <n v="565"/>
    <s v="INICIADO"/>
    <s v="SI"/>
    <d v="2021-01-19T00:00:00"/>
    <d v="2021-03-10T00:00:00"/>
    <n v="24435381"/>
    <n v="3637156"/>
    <x v="0"/>
    <m/>
    <e v="#N/A"/>
    <m/>
    <m/>
    <m/>
    <n v="3637156"/>
    <x v="3"/>
    <n v="6"/>
    <m/>
    <m/>
    <s v="JESYCA ROSY ORJUELA AYA"/>
    <s v="jesyca.orjuela@gobiernobogota.gov.co"/>
  </r>
  <r>
    <s v="SANTA FE"/>
    <n v="3"/>
    <s v="O230690"/>
    <s v="O230690"/>
    <s v="Obligaciones por pagar Inversión vigencias anteriores"/>
    <s v="OXP inversion directa vigencias anteriores"/>
    <n v="830089058"/>
    <x v="330"/>
    <x v="2"/>
    <n v="10"/>
    <n v="234"/>
    <x v="2"/>
    <n v="537"/>
    <n v="566"/>
    <s v="INICIADO"/>
    <s v="SI"/>
    <d v="2021-02-09T00:00:00"/>
    <d v="2021-08-01T00:00:00"/>
    <n v="136810014"/>
    <n v="2361993"/>
    <x v="0"/>
    <s v="Liberación"/>
    <n v="1"/>
    <n v="2361993"/>
    <m/>
    <m/>
    <n v="0"/>
    <x v="1"/>
    <n v="3"/>
    <m/>
    <s v="Liquidado, se liberó el saldo."/>
    <s v="DIANA PATRICIA NOGUERA SIMIJACA"/>
    <s v="diana.noguera@gobiernobogota.gov.co"/>
  </r>
  <r>
    <s v="SANTA FE"/>
    <n v="3"/>
    <s v="O230690"/>
    <s v="O230690"/>
    <s v="Obligaciones por pagar Inversión vigencias anteriores"/>
    <s v="OXP inversion directa vigencias anteriores"/>
    <n v="830089058"/>
    <x v="330"/>
    <x v="2"/>
    <n v="10"/>
    <n v="239"/>
    <x v="2"/>
    <n v="538"/>
    <n v="567"/>
    <s v="INICIADO"/>
    <s v="SI"/>
    <d v="2021-04-15T00:00:00"/>
    <d v="2021-12-04T00:00:00"/>
    <n v="814207491"/>
    <n v="76351210"/>
    <x v="252"/>
    <m/>
    <e v="#N/A"/>
    <m/>
    <m/>
    <m/>
    <n v="0"/>
    <x v="1"/>
    <n v="3"/>
    <m/>
    <s v="Liquidado, último pago se realizó en mayo 2023."/>
    <s v="FREDDY ALBERTO MARQUEZ ARIAS"/>
    <s v="FREDDY.MARQUEZ@GOBIERNOBOGOTA.GOV.CO"/>
  </r>
  <r>
    <s v="SANTA FE"/>
    <n v="3"/>
    <s v="O230690"/>
    <s v="O230690"/>
    <s v="Obligaciones por pagar Inversión vigencias anteriores"/>
    <s v="OXP inversion directa vigencias anteriores"/>
    <n v="79433973"/>
    <x v="365"/>
    <x v="10"/>
    <n v="11"/>
    <n v="27"/>
    <x v="2"/>
    <n v="539"/>
    <n v="568"/>
    <s v="INICIADO"/>
    <s v="SI"/>
    <d v="2020-03-03T00:00:00"/>
    <d v="2020-09-02T00:00:00"/>
    <n v="26280000"/>
    <n v="438000"/>
    <x v="0"/>
    <s v="Liberación"/>
    <n v="1"/>
    <n v="438000"/>
    <n v="2"/>
    <d v="2023-11-17T00:00:00"/>
    <n v="0"/>
    <x v="3"/>
    <n v="6"/>
    <m/>
    <m/>
    <s v="KAROL TALERO"/>
    <s v="KAROL .TALERO@GOBIERNOBOGOTA.GOV.CO"/>
  </r>
  <r>
    <s v="SANTA FE"/>
    <n v="3"/>
    <s v="O230690"/>
    <s v="O230690"/>
    <s v="Obligaciones por pagar Inversión vigencias anteriores"/>
    <s v="OXP inversion directa vigencias anteriores"/>
    <n v="79433973"/>
    <x v="365"/>
    <x v="10"/>
    <n v="11"/>
    <n v="198"/>
    <x v="2"/>
    <n v="540"/>
    <n v="569"/>
    <s v="INICIADO"/>
    <s v="SI"/>
    <d v="2020-09-25T00:00:00"/>
    <d v="2021-01-31T00:00:00"/>
    <n v="18000000"/>
    <n v="720000"/>
    <x v="0"/>
    <s v="Liberación"/>
    <n v="1"/>
    <n v="720000"/>
    <m/>
    <m/>
    <n v="0"/>
    <x v="1"/>
    <n v="3"/>
    <m/>
    <s v="SALDO LIBERADO"/>
    <s v="KAROL TALERO"/>
    <s v="KAROL .TALERO@GOBIERNOBOGOTA.GOV.CO"/>
  </r>
  <r>
    <s v="SANTA FE"/>
    <n v="3"/>
    <s v="O230690"/>
    <s v="O230690"/>
    <s v="Obligaciones por pagar Inversión vigencias anteriores"/>
    <s v="OXP inversion directa vigencias anteriores"/>
    <n v="1023883636"/>
    <x v="366"/>
    <x v="10"/>
    <n v="11"/>
    <n v="42"/>
    <x v="2"/>
    <n v="541"/>
    <n v="570"/>
    <s v="INICIADO"/>
    <s v="SI"/>
    <d v="2020-03-05T00:00:00"/>
    <d v="2020-08-04T00:00:00"/>
    <n v="8800000"/>
    <n v="293334"/>
    <x v="0"/>
    <s v="Liberación"/>
    <n v="1"/>
    <n v="293334"/>
    <m/>
    <m/>
    <n v="0"/>
    <x v="1"/>
    <n v="3"/>
    <m/>
    <s v="SALDO LIBERADO"/>
    <s v="KAROL TALERO"/>
    <s v="KAROL .TALERO@GOBIERNOBOGOTA.GOV.CO"/>
  </r>
  <r>
    <s v="SANTA FE"/>
    <n v="3"/>
    <s v="O230690"/>
    <s v="O230690"/>
    <s v="Obligaciones por pagar Inversión vigencias anteriores"/>
    <s v="OXP inversion directa vigencias anteriores"/>
    <n v="901254200"/>
    <x v="367"/>
    <x v="13"/>
    <n v="3"/>
    <n v="45"/>
    <x v="4"/>
    <n v="542"/>
    <n v="571"/>
    <s v="INICIADO"/>
    <s v="SI"/>
    <d v="2019-03-20T00:00:00"/>
    <d v="2021-01-01T00:00:00"/>
    <n v="749990001"/>
    <n v="2381200"/>
    <x v="0"/>
    <m/>
    <e v="#N/A"/>
    <m/>
    <m/>
    <m/>
    <n v="2381200"/>
    <x v="0"/>
    <n v="2"/>
    <m/>
    <s v="está en firmas "/>
    <s v="SEBASTIAN RODRIGUEZ "/>
    <s v="SEBASTIAN.DURAN@GOBIERNOBOGOTA.GOV.CO"/>
  </r>
  <r>
    <s v="SANTA FE"/>
    <n v="3"/>
    <s v="O230690"/>
    <s v="O230690"/>
    <s v="Obligaciones por pagar Inversión vigencias anteriores"/>
    <s v="OXP inversion directa vigencias anteriores"/>
    <n v="19438867"/>
    <x v="368"/>
    <x v="10"/>
    <n v="11"/>
    <n v="64"/>
    <x v="2"/>
    <n v="543"/>
    <n v="572"/>
    <s v="INICIADO"/>
    <s v="SI"/>
    <d v="2020-03-11T00:00:00"/>
    <d v="2020-09-10T00:00:00"/>
    <n v="23100000"/>
    <n v="630000"/>
    <x v="0"/>
    <s v="Liberación"/>
    <n v="1"/>
    <n v="630000"/>
    <m/>
    <m/>
    <n v="0"/>
    <x v="1"/>
    <n v="3"/>
    <m/>
    <s v="SALDO LIBERADO"/>
    <s v="KAROL TALERO"/>
    <s v="KAROL .TALERO@GOBIERNOBOGOTA.GOV.CO"/>
  </r>
  <r>
    <s v="SANTA FE"/>
    <n v="3"/>
    <s v="O230690"/>
    <s v="O230690"/>
    <s v="Obligaciones por pagar Inversión vigencias anteriores"/>
    <s v="OXP inversion directa vigencias anteriores"/>
    <n v="901305826"/>
    <x v="369"/>
    <x v="13"/>
    <n v="3"/>
    <n v="146"/>
    <x v="4"/>
    <n v="544"/>
    <n v="573"/>
    <s v="INICIADO"/>
    <s v="SI"/>
    <d v="2019-10-16T00:00:00"/>
    <d v="2021-05-28T00:00:00"/>
    <n v="4481776272"/>
    <n v="189877900"/>
    <x v="253"/>
    <m/>
    <e v="#N/A"/>
    <m/>
    <m/>
    <m/>
    <n v="0"/>
    <x v="0"/>
    <n v="2"/>
    <m/>
    <s v="CONTRATACION "/>
    <s v="SEBASTIAN RODRIGUEZ "/>
    <s v="SEBASTIAN.DURAN@GOBIERNOBOGOTA.GOV.CO  "/>
  </r>
  <r>
    <s v="SANTA FE"/>
    <n v="3"/>
    <s v="O230690"/>
    <s v="O230690"/>
    <s v="Obligaciones por pagar Inversión vigencias anteriores"/>
    <s v="OXP inversion directa vigencias anteriores"/>
    <n v="900107376"/>
    <x v="370"/>
    <x v="11"/>
    <n v="18"/>
    <n v="156"/>
    <x v="4"/>
    <n v="545"/>
    <n v="574"/>
    <s v="INICIADO"/>
    <s v="SI"/>
    <d v="2019-10-16T00:00:00"/>
    <d v="2021-05-28T00:00:00"/>
    <n v="444644166.39999998"/>
    <n v="86898735"/>
    <x v="254"/>
    <m/>
    <e v="#N/A"/>
    <m/>
    <m/>
    <m/>
    <n v="1"/>
    <x v="0"/>
    <n v="2"/>
    <m/>
    <s v="CONTRATACION "/>
    <s v="SEBASTIAN RODRIGUEZ"/>
    <s v="SEBASTIAN.DURAN@GOBIERNOBOGOTA.GOV.CO"/>
  </r>
  <r>
    <s v="SANTA FE"/>
    <n v="3"/>
    <s v="O230690"/>
    <s v="O230690"/>
    <s v="Obligaciones por pagar Inversión vigencias anteriores"/>
    <s v="OXP inversion directa vigencias anteriores"/>
    <n v="1018453666"/>
    <x v="371"/>
    <x v="10"/>
    <n v="11"/>
    <n v="122"/>
    <x v="2"/>
    <n v="546"/>
    <n v="575"/>
    <s v="INICIADO"/>
    <s v="SI"/>
    <d v="2020-07-25T00:00:00"/>
    <d v="2021-02-28T00:00:00"/>
    <n v="21520000"/>
    <n v="538000"/>
    <x v="0"/>
    <s v="Liberación"/>
    <n v="1"/>
    <n v="538000"/>
    <m/>
    <m/>
    <n v="0"/>
    <x v="1"/>
    <n v="3"/>
    <m/>
    <s v="SALDO LIBERADO"/>
    <s v="KAROL TALERO"/>
    <s v="KAROL .TALERO@GOBIERNOBOGOTA.GOV.CO"/>
  </r>
  <r>
    <s v="SANTA FE"/>
    <n v="3"/>
    <s v="O230690"/>
    <s v="O230690"/>
    <s v="Obligaciones por pagar Inversión vigencias anteriores"/>
    <s v="OXP inversion directa vigencias anteriores"/>
    <n v="52756686"/>
    <x v="372"/>
    <x v="10"/>
    <n v="11"/>
    <n v="138"/>
    <x v="2"/>
    <n v="547"/>
    <n v="576"/>
    <s v="INICIADO"/>
    <s v="NO"/>
    <d v="2020-08-10T00:00:00"/>
    <d v="2020-12-31T00:00:00"/>
    <n v="9450000"/>
    <n v="945000"/>
    <x v="0"/>
    <s v="Liberación"/>
    <n v="1"/>
    <n v="945000"/>
    <m/>
    <m/>
    <n v="0"/>
    <x v="1"/>
    <n v="3"/>
    <m/>
    <s v="SALDO LIBERADO"/>
    <s v="IVAN PACHON "/>
    <s v="IVAN.PACHON@GOBIERNOBOGOTA.GOV.CO"/>
  </r>
  <r>
    <s v="SANTA FE"/>
    <n v="3"/>
    <s v="O230690"/>
    <s v="O230690"/>
    <s v="Obligaciones por pagar Inversión vigencias anteriores"/>
    <s v="OXP inversion directa vigencias anteriores"/>
    <n v="80025935"/>
    <x v="373"/>
    <x v="10"/>
    <n v="11"/>
    <n v="146"/>
    <x v="2"/>
    <n v="548"/>
    <n v="577"/>
    <s v="INICIADO"/>
    <s v="SI"/>
    <d v="2020-08-18T00:00:00"/>
    <d v="2021-02-28T00:00:00"/>
    <n v="9450000"/>
    <n v="1071000"/>
    <x v="0"/>
    <s v="Liberación"/>
    <n v="1"/>
    <n v="1071000"/>
    <m/>
    <m/>
    <n v="0"/>
    <x v="1"/>
    <n v="3"/>
    <m/>
    <s v="SALDO LIBERADO"/>
    <s v="IVAN PACHON "/>
    <s v="IVAN.PACHON@GOBIERNOBOGOTA.GOV.CO"/>
  </r>
  <r>
    <s v="SANTA FE"/>
    <n v="3"/>
    <s v="O230690"/>
    <s v="O230690"/>
    <s v="Obligaciones por pagar Inversión vigencias anteriores"/>
    <s v="OXP inversion directa vigencias anteriores"/>
    <n v="900164390"/>
    <x v="374"/>
    <x v="2"/>
    <n v="10"/>
    <n v="235"/>
    <x v="2"/>
    <n v="549"/>
    <n v="578"/>
    <s v="INICIADO"/>
    <s v="SI"/>
    <d v="2021-05-03T00:00:00"/>
    <d v="2022-05-01T00:00:00"/>
    <n v="183820728"/>
    <n v="128604728"/>
    <x v="255"/>
    <m/>
    <e v="#N/A"/>
    <m/>
    <m/>
    <m/>
    <n v="8573236"/>
    <x v="0"/>
    <n v="2"/>
    <m/>
    <s v="firma  del alcalde liquidado"/>
    <s v="ADRIANA ISSIS RAMOS"/>
    <s v="adriana.ramos@gobiernobogota.gov.co"/>
  </r>
  <r>
    <s v="SANTA FE"/>
    <n v="3"/>
    <s v="O230690"/>
    <s v="O230690"/>
    <s v="Obligaciones por pagar Inversión vigencias anteriores"/>
    <s v="OXP inversion directa vigencias anteriores"/>
    <n v="900438648"/>
    <x v="375"/>
    <x v="2"/>
    <n v="10"/>
    <n v="108"/>
    <x v="2"/>
    <n v="550"/>
    <n v="579"/>
    <s v="INICIADO"/>
    <s v="NO"/>
    <d v="2020-07-03T00:00:00"/>
    <d v="2020-08-17T00:00:00"/>
    <n v="24578484"/>
    <n v="2458463"/>
    <x v="0"/>
    <m/>
    <e v="#N/A"/>
    <m/>
    <m/>
    <m/>
    <n v="2458463"/>
    <x v="0"/>
    <n v="2"/>
    <m/>
    <m/>
    <s v="MARIA ISABEL HERAZO"/>
    <m/>
  </r>
  <r>
    <s v="SANTA FE"/>
    <n v="3"/>
    <s v="O230690"/>
    <s v="O230690"/>
    <s v="Obligaciones por pagar Inversión vigencias anteriores"/>
    <s v="OXP inversion directa vigencias anteriores"/>
    <n v="900216251"/>
    <x v="376"/>
    <x v="2"/>
    <n v="10"/>
    <n v="243"/>
    <x v="2"/>
    <n v="551"/>
    <n v="580"/>
    <s v="INICIADO"/>
    <s v="SI"/>
    <d v="2021-04-20T00:00:00"/>
    <d v="2021-10-19T00:00:00"/>
    <n v="230157981"/>
    <n v="75671430"/>
    <x v="256"/>
    <m/>
    <e v="#N/A"/>
    <m/>
    <m/>
    <m/>
    <n v="1337415"/>
    <x v="1"/>
    <n v="3"/>
    <m/>
    <s v=" PENDIENTE REVISAR  SALDO "/>
    <s v="LUISA FERNANDA CAMELO RAMIREZ"/>
    <s v="luisa.camelo@gobiernobogota.gov.co"/>
  </r>
  <r>
    <s v="SANTA FE"/>
    <n v="3"/>
    <s v="O230690"/>
    <s v="O230690"/>
    <s v="Obligaciones por pagar Inversión vigencias anteriores"/>
    <s v="OXP inversion directa vigencias anteriores"/>
    <n v="900347030"/>
    <x v="377"/>
    <x v="2"/>
    <n v="10"/>
    <n v="148"/>
    <x v="4"/>
    <n v="552"/>
    <n v="581"/>
    <s v="INICIADO"/>
    <s v="SI"/>
    <d v="2019-08-05T00:00:00"/>
    <d v="2021-03-30T00:00:00"/>
    <n v="196104265"/>
    <n v="31613778"/>
    <x v="0"/>
    <s v="Liberación"/>
    <n v="1"/>
    <n v="31613778"/>
    <n v="2"/>
    <d v="2023-11-17T00:00:00"/>
    <n v="0"/>
    <x v="0"/>
    <n v="2"/>
    <m/>
    <m/>
    <s v="PAOLA BALLESTEROS - TELEMACO TORRES"/>
    <s v="telemaco.torres@gobiernobogota.gov.co"/>
  </r>
  <r>
    <s v="SANTA FE"/>
    <n v="3"/>
    <s v="O230690"/>
    <s v="O230690"/>
    <s v="Obligaciones por pagar Inversión vigencias anteriores"/>
    <s v="OXP inversion directa vigencias anteriores"/>
    <n v="52151335"/>
    <x v="378"/>
    <x v="13"/>
    <n v="3"/>
    <n v="148"/>
    <x v="5"/>
    <n v="553"/>
    <n v="582"/>
    <s v="INICIADO"/>
    <s v="SI"/>
    <d v="2018-12-03T00:00:00"/>
    <d v="2022-11-01T00:00:00"/>
    <n v="252391044"/>
    <n v="49136065"/>
    <x v="0"/>
    <m/>
    <e v="#N/A"/>
    <m/>
    <m/>
    <m/>
    <n v="49136065"/>
    <x v="0"/>
    <n v="2"/>
    <m/>
    <m/>
    <s v="NELSON EDUARDO  LINARES "/>
    <s v="EDUARDO.LINARES@GOBIERNOBOGOTA.GOV.CO"/>
  </r>
  <r>
    <s v="SANTA FE"/>
    <n v="3"/>
    <s v="O230690"/>
    <s v="O230690"/>
    <s v="Obligaciones por pagar Inversión vigencias anteriores"/>
    <s v="OXP inversion directa vigencias anteriores"/>
    <n v="900900069"/>
    <x v="379"/>
    <x v="11"/>
    <n v="18"/>
    <n v="146"/>
    <x v="5"/>
    <n v="554"/>
    <n v="583"/>
    <s v="INICIADO"/>
    <s v="SI"/>
    <d v="2019-03-13T00:00:00"/>
    <d v="2020-01-26T00:00:00"/>
    <n v="260000000"/>
    <n v="44450000"/>
    <x v="0"/>
    <m/>
    <e v="#N/A"/>
    <m/>
    <m/>
    <m/>
    <n v="44450000"/>
    <x v="0"/>
    <n v="2"/>
    <m/>
    <s v="PRESENTADA DEMANDA POR CONTROVERSIA CONTRACTUAL EN CURSO Y POR TANTO SE ENCUENTRA SUSPENDIDO EL TERMINO PARA LIQUIDAR POR AHORA Y HASTA TANTO NO SE FALLE."/>
    <s v="SEBASTIAN RODRIGUEZ "/>
    <s v="SEBASTIAN.DURAN@GOBIERNOBOGOTA.GOV.CO "/>
  </r>
  <r>
    <s v="SANTA FE"/>
    <n v="3"/>
    <s v="O230690"/>
    <s v="O230690"/>
    <s v="Obligaciones por pagar Inversión vigencias anteriores"/>
    <s v="OXP inversion directa vigencias anteriores"/>
    <n v="900658184"/>
    <x v="380"/>
    <x v="11"/>
    <n v="18"/>
    <n v="46"/>
    <x v="4"/>
    <n v="555"/>
    <n v="584"/>
    <s v="INICIADO"/>
    <s v="SI"/>
    <d v="2019-03-20T00:00:00"/>
    <d v="2020-11-02T00:00:00"/>
    <n v="250000000"/>
    <n v="36250000"/>
    <x v="0"/>
    <m/>
    <e v="#N/A"/>
    <m/>
    <m/>
    <m/>
    <n v="36250000"/>
    <x v="0"/>
    <n v="2"/>
    <m/>
    <m/>
    <s v="SEBASTIAN RODRIGUEZ "/>
    <s v="SEBASTIAN.DURAN@GOBIERNOBOGOTA.GOV.CO "/>
  </r>
  <r>
    <s v="SANTA FE"/>
    <n v="3"/>
    <s v="O230690"/>
    <s v="O230690"/>
    <s v="Obligaciones por pagar Inversión vigencias anteriores"/>
    <s v="OXP inversion directa vigencias anteriores"/>
    <n v="51937871"/>
    <x v="381"/>
    <x v="6"/>
    <n v="2"/>
    <n v="181"/>
    <x v="4"/>
    <n v="556"/>
    <n v="585"/>
    <s v="INICIADO"/>
    <s v="SI"/>
    <d v="2020-01-14T00:00:00"/>
    <d v="2021-04-23T00:00:00"/>
    <n v="203047796"/>
    <n v="39032000"/>
    <x v="0"/>
    <m/>
    <e v="#N/A"/>
    <m/>
    <m/>
    <m/>
    <n v="39032000"/>
    <x v="3"/>
    <n v="6"/>
    <m/>
    <s v="CONTRATACION "/>
    <s v="SEBASTIAN RODRIGUEZ"/>
    <s v="SEBASTIAN.DURAN@GOBIERNOBOGOTA.GOV.CO "/>
  </r>
  <r>
    <s v="SANTA FE"/>
    <n v="3"/>
    <s v="O230690"/>
    <s v="O230690"/>
    <s v="Obligaciones por pagar Inversión vigencias anteriores"/>
    <s v="OXP inversion directa vigencias anteriores"/>
    <n v="901254200"/>
    <x v="367"/>
    <x v="13"/>
    <n v="3"/>
    <n v="45"/>
    <x v="4"/>
    <n v="557"/>
    <n v="586"/>
    <s v="INICIADO"/>
    <s v="SI"/>
    <d v="2019-03-20T00:00:00"/>
    <d v="2021-01-01T00:00:00"/>
    <n v="749990001"/>
    <n v="74999001"/>
    <x v="0"/>
    <m/>
    <e v="#N/A"/>
    <m/>
    <m/>
    <m/>
    <n v="74999001"/>
    <x v="0"/>
    <n v="2"/>
    <m/>
    <s v="CONTRATACION  pendientes paz y salvo"/>
    <s v="SEBASTIAN RODRIGUEZ"/>
    <s v="SEBASTIAN.DURAN@GOBIERNOBOGOTA.GOV.CO"/>
  </r>
  <r>
    <s v="SANTA FE"/>
    <n v="3"/>
    <s v="O230690"/>
    <s v="O230690"/>
    <s v="Obligaciones por pagar Inversión vigencias anteriores"/>
    <s v="OXP inversion directa vigencias anteriores"/>
    <n v="900107376"/>
    <x v="370"/>
    <x v="11"/>
    <n v="18"/>
    <n v="160"/>
    <x v="4"/>
    <n v="558"/>
    <n v="587"/>
    <s v="INICIADO"/>
    <s v="SI"/>
    <d v="2019-10-23T00:00:00"/>
    <d v="2022-03-11T00:00:00"/>
    <n v="329154000"/>
    <n v="55956180"/>
    <x v="0"/>
    <m/>
    <e v="#N/A"/>
    <m/>
    <m/>
    <m/>
    <n v="55956180"/>
    <x v="0"/>
    <n v="2"/>
    <m/>
    <s v="CONTRATACION  pendientes paz y salvo"/>
    <s v="SEBASTIAN RODRIGUEZ "/>
    <s v="SEBASTIAN.DURAN@GOBIERNOBOGOTA.GOV.CO "/>
  </r>
  <r>
    <s v="SANTA FE"/>
    <n v="3"/>
    <s v="O230690"/>
    <s v="O230690"/>
    <s v="Obligaciones por pagar Inversión vigencias anteriores"/>
    <s v="OXP inversion directa vigencias anteriores"/>
    <n v="830122379"/>
    <x v="382"/>
    <x v="2"/>
    <n v="10"/>
    <n v="168"/>
    <x v="4"/>
    <n v="559"/>
    <n v="588"/>
    <s v="INICIADO"/>
    <s v="NO"/>
    <d v="2019-10-09T00:00:00"/>
    <d v="2020-01-08T00:00:00"/>
    <n v="118939471"/>
    <n v="15197039"/>
    <x v="0"/>
    <m/>
    <e v="#N/A"/>
    <m/>
    <m/>
    <m/>
    <n v="15197039"/>
    <x v="1"/>
    <n v="3"/>
    <m/>
    <s v="que lo tiene asignado otro tecnico"/>
    <s v="MARIA ISABEL HERAZO"/>
    <s v="maria.herazo@gobiernobogota.gov.co"/>
  </r>
  <r>
    <s v="SANTA FE"/>
    <n v="3"/>
    <s v="O230690"/>
    <s v="O230690"/>
    <s v="Obligaciones por pagar Inversión vigencias anteriores"/>
    <s v="OXP inversion directa vigencias anteriores"/>
    <n v="900900069"/>
    <x v="379"/>
    <x v="11"/>
    <n v="18"/>
    <n v="146"/>
    <x v="5"/>
    <n v="560"/>
    <n v="589"/>
    <s v="INICIADO"/>
    <s v="SI"/>
    <d v="2019-03-13T00:00:00"/>
    <d v="2020-01-26T00:00:00"/>
    <n v="260000000"/>
    <n v="4283003"/>
    <x v="0"/>
    <m/>
    <e v="#N/A"/>
    <m/>
    <m/>
    <m/>
    <n v="4283003"/>
    <x v="0"/>
    <n v="2"/>
    <m/>
    <s v="PRESENTADA DEMANDA POR CONTROVERSIA CONTRACTUAL EN CURSO Y POR TANTO SE ENCUENTRA SUSPENDIDO EL TERMINO PARA LIQUIDAR POR AHORA Y HASTA TANTO NO SE FALLE."/>
    <s v="SEBASTIAN RODRIGUEZ"/>
    <s v="SEBASTIAN.DURAN@GOBIERNOBOGOTA.GOV.CO "/>
  </r>
  <r>
    <s v="SANTA FE"/>
    <n v="3"/>
    <s v="O230690"/>
    <s v="O230690"/>
    <s v="Obligaciones por pagar Inversión vigencias anteriores"/>
    <s v="OXP inversion directa vigencias anteriores"/>
    <n v="901218056"/>
    <x v="383"/>
    <x v="12"/>
    <n v="8"/>
    <n v="131"/>
    <x v="5"/>
    <n v="561"/>
    <n v="590"/>
    <s v="INICIADO"/>
    <s v="SI"/>
    <d v="2019-03-13T00:00:00"/>
    <d v="2020-01-26T00:00:00"/>
    <n v="2059050705"/>
    <n v="240905725"/>
    <x v="0"/>
    <m/>
    <e v="#N/A"/>
    <m/>
    <m/>
    <m/>
    <n v="240905725"/>
    <x v="0"/>
    <n v="2"/>
    <m/>
    <s v="PRESENTADA DEMANDA POR CONTROVERSIA CONTRACTUAL EN CURSO Y POR TANTO SE ENCUENTRA SUSPENDIDO EL TERMINO PARA LIQUIDAR POR AHORA Y HASTA TANTO NO SE FALLE."/>
    <s v="JOSE DANIEL ALARCON "/>
    <m/>
  </r>
  <r>
    <s v="SANTA FE"/>
    <n v="3"/>
    <s v="O230690"/>
    <s v="O230690"/>
    <s v="Obligaciones por pagar Inversión vigencias anteriores"/>
    <s v="OXP inversion directa vigencias anteriores"/>
    <n v="901212136"/>
    <x v="384"/>
    <x v="12"/>
    <n v="8"/>
    <n v="127"/>
    <x v="5"/>
    <n v="562"/>
    <n v="591"/>
    <s v="INICIADO"/>
    <s v="SI"/>
    <d v="2019-01-24T00:00:00"/>
    <d v="2020-01-08T00:00:00"/>
    <n v="4500000000"/>
    <n v="302004058"/>
    <x v="0"/>
    <m/>
    <e v="#N/A"/>
    <m/>
    <m/>
    <m/>
    <n v="302004058"/>
    <x v="0"/>
    <n v="2"/>
    <m/>
    <s v="PRESENTADA DEMANDA POR CONTROVERSIA CONTRACTUAL EN CURSO Y POR TANTO SE ENCUENTRA SUSPENDIDO EL TERMINO PARA LIQUIDAR POR AHORA Y HASTA TANTO NO SE FALLE."/>
    <s v="SEBASTIAN RODRIGUEZ"/>
    <s v="SEBASTIAN.DURAN@GOBIERNOBOGOTA.GOV.CO "/>
  </r>
  <r>
    <s v="SANTA FE"/>
    <n v="3"/>
    <s v="O230690"/>
    <s v="O230690"/>
    <s v="Obligaciones por pagar Inversión vigencias anteriores"/>
    <s v="OXP inversion directa vigencias anteriores"/>
    <n v="900427248"/>
    <x v="385"/>
    <x v="12"/>
    <n v="8"/>
    <n v="126"/>
    <x v="5"/>
    <n v="563"/>
    <n v="592"/>
    <s v="INICIADO"/>
    <s v="SI"/>
    <d v="2018-09-27T00:00:00"/>
    <d v="2019-02-08T00:00:00"/>
    <n v="12495000"/>
    <n v="6247500"/>
    <x v="0"/>
    <m/>
    <e v="#N/A"/>
    <m/>
    <m/>
    <m/>
    <n v="6247500"/>
    <x v="4"/>
    <n v="5"/>
    <m/>
    <s v="se va reasignar "/>
    <s v="SEBASTIAN RODRIGUEZ "/>
    <s v="SEBASTIAN.DURAN@GOBIERNOBOGOTA.GOV.CO  "/>
  </r>
  <r>
    <s v="SANTA FE"/>
    <n v="3"/>
    <s v="O230690"/>
    <s v="O230690"/>
    <s v="Obligaciones por pagar Inversión vigencias anteriores"/>
    <s v="OXP inversion directa vigencias anteriores"/>
    <n v="900280272"/>
    <x v="386"/>
    <x v="12"/>
    <n v="8"/>
    <n v="1028"/>
    <x v="5"/>
    <n v="564"/>
    <n v="593"/>
    <s v="INICIADO"/>
    <s v="SI"/>
    <d v="2018-06-05T00:00:00"/>
    <d v="2021-08-03T00:00:00"/>
    <n v="797346246"/>
    <n v="78339364"/>
    <x v="0"/>
    <m/>
    <e v="#N/A"/>
    <m/>
    <m/>
    <m/>
    <n v="78339364"/>
    <x v="0"/>
    <n v="2"/>
    <m/>
    <m/>
    <s v="JAMES WILIAM CASTILLO"/>
    <m/>
  </r>
  <r>
    <s v="SANTA FE"/>
    <n v="3"/>
    <s v="O230690"/>
    <s v="O230690"/>
    <s v="Obligaciones por pagar Inversión vigencias anteriores"/>
    <s v="OXP inversion directa vigencias anteriores"/>
    <n v="1016067742"/>
    <x v="236"/>
    <x v="10"/>
    <n v="11"/>
    <n v="85"/>
    <x v="2"/>
    <n v="565"/>
    <n v="594"/>
    <s v="INICIADO"/>
    <s v="NO"/>
    <d v="2020-03-27T00:00:00"/>
    <d v="2020-07-26T00:00:00"/>
    <n v="15400000"/>
    <n v="1"/>
    <x v="0"/>
    <s v="Liberación"/>
    <n v="1"/>
    <n v="1"/>
    <m/>
    <m/>
    <n v="0"/>
    <x v="1"/>
    <n v="3"/>
    <m/>
    <s v="SALDO LIBERADO"/>
    <s v="IVAN PACHON "/>
    <s v="IVAN.PACHON@GOBIERNOBOGOTA.GOV.CO"/>
  </r>
  <r>
    <s v="SANTA FE"/>
    <n v="3"/>
    <s v="O230690"/>
    <s v="O230690"/>
    <s v="Obligaciones por pagar Inversión vigencias anteriores"/>
    <s v="OXP inversion directa vigencias anteriores"/>
    <n v="1013657391"/>
    <x v="387"/>
    <x v="10"/>
    <n v="11"/>
    <n v="37"/>
    <x v="2"/>
    <n v="566"/>
    <n v="595"/>
    <s v="INICIADO"/>
    <s v="SI"/>
    <d v="2020-02-28T00:00:00"/>
    <d v="2020-08-26T00:00:00"/>
    <n v="11760000"/>
    <n v="67400"/>
    <x v="0"/>
    <s v="Liberación"/>
    <n v="1"/>
    <n v="67400"/>
    <m/>
    <m/>
    <n v="0"/>
    <x v="1"/>
    <n v="3"/>
    <m/>
    <s v="SALDO LIBERADO"/>
    <s v="IVAN PACHON "/>
    <s v="IVAN.PACHON@GOBIERNOBOGOTA.GOV.CO"/>
  </r>
  <r>
    <s v="SANTA FE"/>
    <n v="3"/>
    <s v="O230690"/>
    <s v="O230690"/>
    <s v="Obligaciones por pagar Inversión vigencias anteriores"/>
    <s v="OXP inversion directa vigencias anteriores"/>
    <n v="1023943044"/>
    <x v="388"/>
    <x v="10"/>
    <n v="11"/>
    <n v="43"/>
    <x v="2"/>
    <n v="567"/>
    <n v="596"/>
    <s v="INICIADO"/>
    <s v="SI"/>
    <d v="2020-03-04T00:00:00"/>
    <d v="2020-08-03T00:00:00"/>
    <n v="12180000"/>
    <n v="304500"/>
    <x v="0"/>
    <s v="Liberación"/>
    <n v="1"/>
    <n v="304500"/>
    <m/>
    <m/>
    <n v="0"/>
    <x v="1"/>
    <n v="3"/>
    <m/>
    <s v="SALDO LIBERADO"/>
    <s v="IVAN PACHON "/>
    <s v="IVAN.PACHON@GOBIERNOBOGOTA.GOV.CO"/>
  </r>
  <r>
    <s v="SANTA FE"/>
    <n v="3"/>
    <s v="O230690"/>
    <s v="O230690"/>
    <s v="Obligaciones por pagar Inversión vigencias anteriores"/>
    <s v="OXP inversion directa vigencias anteriores"/>
    <n v="52272520"/>
    <x v="389"/>
    <x v="10"/>
    <n v="11"/>
    <n v="23"/>
    <x v="2"/>
    <n v="568"/>
    <n v="597"/>
    <s v="INICIADO"/>
    <s v="SI"/>
    <d v="2020-02-21T00:00:00"/>
    <d v="2020-08-20T00:00:00"/>
    <n v="11200000"/>
    <n v="1"/>
    <x v="0"/>
    <s v="Liberación"/>
    <n v="1"/>
    <n v="1"/>
    <m/>
    <m/>
    <n v="0"/>
    <x v="3"/>
    <n v="6"/>
    <m/>
    <m/>
    <s v="IVAN PACHON "/>
    <s v="IVAN.PACHON@GOBIERNOBOGOTA.GOV.CO"/>
  </r>
  <r>
    <s v="SANTA FE"/>
    <n v="3"/>
    <s v="O230690"/>
    <s v="O230690"/>
    <s v="Obligaciones por pagar Inversión vigencias anteriores"/>
    <s v="OXP inversion directa vigencias anteriores"/>
    <n v="1090375647"/>
    <x v="390"/>
    <x v="10"/>
    <n v="11"/>
    <n v="36"/>
    <x v="2"/>
    <n v="569"/>
    <n v="598"/>
    <s v="INICIADO"/>
    <s v="SI"/>
    <d v="2020-02-28T00:00:00"/>
    <d v="2020-08-27T00:00:00"/>
    <n v="22000000"/>
    <n v="16"/>
    <x v="0"/>
    <s v="Liberación"/>
    <n v="1"/>
    <n v="16"/>
    <m/>
    <m/>
    <n v="0"/>
    <x v="3"/>
    <n v="6"/>
    <m/>
    <s v="SALDO LIBERADO"/>
    <s v="IVAN PACHON "/>
    <s v="IVAN.PACHON@GOBIERNOBOGOTA.GOV.CO"/>
  </r>
  <r>
    <s v="SANTA FE"/>
    <n v="3"/>
    <s v="O230690"/>
    <s v="O230690"/>
    <s v="Obligaciones por pagar Inversión vigencias anteriores"/>
    <s v="OXP inversion directa vigencias anteriores"/>
    <n v="901305826"/>
    <x v="369"/>
    <x v="12"/>
    <n v="8"/>
    <n v="146"/>
    <x v="4"/>
    <n v="570"/>
    <n v="599"/>
    <s v="INICIADO"/>
    <s v="SI"/>
    <d v="2019-10-16T00:00:00"/>
    <d v="2021-05-28T00:00:00"/>
    <n v="4481776272"/>
    <n v="436000000"/>
    <x v="257"/>
    <m/>
    <e v="#N/A"/>
    <m/>
    <m/>
    <m/>
    <n v="21558432"/>
    <x v="0"/>
    <n v="2"/>
    <m/>
    <m/>
    <s v="SEBASTIAN RODRIGUEZ"/>
    <s v="SEBASTIAN.DURAN@GOBIERNOBOGOTA.GOV.CO "/>
  </r>
  <r>
    <s v="SANTA FE"/>
    <n v="3"/>
    <s v="O230690"/>
    <s v="O230690"/>
    <s v="Obligaciones por pagar Inversión vigencias anteriores"/>
    <s v="OXP inversion directa vigencias anteriores"/>
    <n v="901212136"/>
    <x v="384"/>
    <x v="12"/>
    <n v="8"/>
    <n v="127"/>
    <x v="5"/>
    <n v="571"/>
    <n v="600"/>
    <s v="INICIADO"/>
    <s v="SI"/>
    <d v="2019-01-24T00:00:00"/>
    <d v="2020-01-08T00:00:00"/>
    <n v="4500000000"/>
    <n v="179830306"/>
    <x v="0"/>
    <m/>
    <e v="#N/A"/>
    <m/>
    <m/>
    <m/>
    <n v="179830306"/>
    <x v="0"/>
    <n v="2"/>
    <m/>
    <s v="PRESENTADA DEMANDA POR CONTROVERSIA CONTRACTUAL EN CURSO Y POR TANTO SE ENCUENTRA SUSPENDIDO EL TERMINO PARA LIQUIDAR POR AHORA Y HASTA TANTO NO SE FALLE. / ya perdió competencia "/>
    <s v="SEBASTIAN RODRIGUEZ"/>
    <s v="SEBASTIAN.DURAN@GOBIERNOBOGOTA.GOV.CO "/>
  </r>
  <r>
    <s v="SANTA FE"/>
    <n v="3"/>
    <s v="O230690"/>
    <s v="O230690"/>
    <s v="Obligaciones por pagar Inversión vigencias anteriores"/>
    <s v="OXP inversion directa vigencias anteriores"/>
    <n v="900316090"/>
    <x v="391"/>
    <x v="12"/>
    <n v="8"/>
    <n v="145"/>
    <x v="4"/>
    <n v="572"/>
    <n v="601"/>
    <s v="INICIADO"/>
    <s v="SI"/>
    <d v="2019-10-23T00:00:00"/>
    <d v="2022-03-11T00:00:00"/>
    <n v="2975768242"/>
    <n v="342550113"/>
    <x v="0"/>
    <m/>
    <e v="#N/A"/>
    <m/>
    <m/>
    <m/>
    <n v="342550113"/>
    <x v="0"/>
    <n v="2"/>
    <m/>
    <m/>
    <s v="SEBASTIAN RODRIGUEZ"/>
    <s v="SEBASTIAN.DURAN@GOBIERNOBOGOTA.GOV.CO "/>
  </r>
  <r>
    <s v="SANTA FE"/>
    <n v="3"/>
    <s v="O230690"/>
    <s v="O230690"/>
    <s v="Obligaciones por pagar Inversión vigencias anteriores"/>
    <s v="OXP inversion directa vigencias anteriores"/>
    <n v="900316090"/>
    <x v="391"/>
    <x v="12"/>
    <n v="8"/>
    <n v="145"/>
    <x v="4"/>
    <n v="573"/>
    <n v="602"/>
    <s v="INICIADO"/>
    <s v="SI"/>
    <d v="2019-10-23T00:00:00"/>
    <d v="2022-03-11T00:00:00"/>
    <n v="2975768242"/>
    <n v="54963375"/>
    <x v="0"/>
    <m/>
    <e v="#N/A"/>
    <m/>
    <m/>
    <m/>
    <n v="54963375"/>
    <x v="0"/>
    <n v="2"/>
    <m/>
    <m/>
    <s v="SEBASTIAN RODRIGUEZ"/>
    <s v="SEBASTIAN.DURAN@GOBIERNOBOGOTA.GOV.CO"/>
  </r>
  <r>
    <s v="SANTA FE"/>
    <n v="3"/>
    <s v="O230690"/>
    <s v="O230690"/>
    <s v="Obligaciones por pagar Inversión vigencias anteriores"/>
    <s v="OXP inversion directa vigencias anteriores"/>
    <n v="901077038"/>
    <x v="392"/>
    <x v="3"/>
    <n v="19"/>
    <n v="160"/>
    <x v="1"/>
    <m/>
    <m/>
    <s v="INICIADO"/>
    <s v="NO"/>
    <d v="2022-06-08T00:00:00"/>
    <d v="2022-07-07T00:00:00"/>
    <m/>
    <m/>
    <x v="52"/>
    <m/>
    <e v="#N/A"/>
    <m/>
    <m/>
    <m/>
    <n v="0"/>
    <x v="3"/>
    <n v="6"/>
    <m/>
    <s v="COMO SE DA CIERRE EN TIENDA VIRTUAL"/>
    <s v="JOSE FERNANDO CRUZ "/>
    <s v="fernando.cruz@gobiernobogota.gov.co"/>
  </r>
  <r>
    <s v="TOTALES"/>
    <m/>
    <m/>
    <m/>
    <m/>
    <m/>
    <m/>
    <x v="393"/>
    <x v="8"/>
    <m/>
    <m/>
    <x v="3"/>
    <m/>
    <m/>
    <m/>
    <m/>
    <m/>
    <m/>
    <m/>
    <n v="25639011250"/>
    <x v="258"/>
    <m/>
    <m/>
    <n v="423949153"/>
    <m/>
    <m/>
    <n v="10437312683"/>
    <x v="5"/>
    <m/>
    <m/>
    <m/>
    <m/>
    <m/>
  </r>
  <r>
    <m/>
    <m/>
    <m/>
    <m/>
    <m/>
    <m/>
    <m/>
    <x v="393"/>
    <x v="8"/>
    <m/>
    <m/>
    <x v="3"/>
    <m/>
    <m/>
    <m/>
    <m/>
    <m/>
    <m/>
    <m/>
    <m/>
    <x v="52"/>
    <m/>
    <m/>
    <m/>
    <m/>
    <m/>
    <m/>
    <x v="5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B3F5E0B-8293-47C4-80F5-F9428CE7C1A9}" name="TablaDinámica2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5">
  <location ref="A18:B33" firstHeaderRow="1" firstDataRow="1" firstDataCol="1"/>
  <pivotFields count="33">
    <pivotField showAll="0"/>
    <pivotField showAll="0"/>
    <pivotField showAll="0"/>
    <pivotField showAll="0"/>
    <pivotField showAll="0"/>
    <pivotField showAll="0"/>
    <pivotField showAll="0"/>
    <pivotField showAll="0">
      <items count="395">
        <item x="362"/>
        <item x="338"/>
        <item x="231"/>
        <item x="218"/>
        <item x="255"/>
        <item x="52"/>
        <item x="228"/>
        <item x="246"/>
        <item x="260"/>
        <item x="36"/>
        <item x="357"/>
        <item x="30"/>
        <item x="51"/>
        <item x="28"/>
        <item x="102"/>
        <item x="202"/>
        <item x="116"/>
        <item x="54"/>
        <item x="206"/>
        <item x="207"/>
        <item x="253"/>
        <item x="322"/>
        <item x="291"/>
        <item x="244"/>
        <item x="131"/>
        <item x="387"/>
        <item x="181"/>
        <item x="254"/>
        <item x="371"/>
        <item x="14"/>
        <item x="132"/>
        <item x="265"/>
        <item x="2"/>
        <item x="45"/>
        <item x="21"/>
        <item x="385"/>
        <item x="332"/>
        <item x="336"/>
        <item x="376"/>
        <item x="298"/>
        <item x="0"/>
        <item x="133"/>
        <item x="48"/>
        <item x="22"/>
        <item x="25"/>
        <item x="87"/>
        <item x="144"/>
        <item x="236"/>
        <item x="33"/>
        <item x="104"/>
        <item x="37"/>
        <item x="93"/>
        <item x="90"/>
        <item x="283"/>
        <item x="222"/>
        <item x="289"/>
        <item x="185"/>
        <item x="301"/>
        <item x="256"/>
        <item x="334"/>
        <item x="142"/>
        <item x="272"/>
        <item x="163"/>
        <item x="282"/>
        <item x="350"/>
        <item x="57"/>
        <item x="24"/>
        <item x="12"/>
        <item x="18"/>
        <item x="49"/>
        <item x="113"/>
        <item x="346"/>
        <item x="367"/>
        <item x="151"/>
        <item x="156"/>
        <item x="384"/>
        <item x="379"/>
        <item x="153"/>
        <item x="326"/>
        <item x="59"/>
        <item x="351"/>
        <item x="383"/>
        <item x="110"/>
        <item x="158"/>
        <item x="344"/>
        <item x="369"/>
        <item x="341"/>
        <item x="109"/>
        <item x="115"/>
        <item x="377"/>
        <item x="92"/>
        <item x="46"/>
        <item x="327"/>
        <item x="134"/>
        <item x="251"/>
        <item x="183"/>
        <item x="216"/>
        <item x="80"/>
        <item x="356"/>
        <item x="123"/>
        <item x="355"/>
        <item x="232"/>
        <item x="380"/>
        <item x="277"/>
        <item x="375"/>
        <item x="287"/>
        <item x="234"/>
        <item x="127"/>
        <item x="35"/>
        <item x="199"/>
        <item x="76"/>
        <item x="43"/>
        <item x="129"/>
        <item x="271"/>
        <item x="273"/>
        <item x="7"/>
        <item x="286"/>
        <item x="82"/>
        <item x="168"/>
        <item x="349"/>
        <item x="173"/>
        <item x="303"/>
        <item x="342"/>
        <item x="11"/>
        <item x="135"/>
        <item x="315"/>
        <item x="38"/>
        <item x="314"/>
        <item x="98"/>
        <item x="136"/>
        <item x="141"/>
        <item x="180"/>
        <item x="224"/>
        <item x="122"/>
        <item x="164"/>
        <item x="1"/>
        <item x="13"/>
        <item x="333"/>
        <item x="44"/>
        <item x="108"/>
        <item x="308"/>
        <item x="178"/>
        <item x="86"/>
        <item x="348"/>
        <item x="194"/>
        <item x="226"/>
        <item x="245"/>
        <item x="200"/>
        <item x="297"/>
        <item x="91"/>
        <item x="198"/>
        <item x="263"/>
        <item x="372"/>
        <item x="71"/>
        <item x="171"/>
        <item x="317"/>
        <item x="347"/>
        <item x="330"/>
        <item x="364"/>
        <item x="331"/>
        <item x="50"/>
        <item x="96"/>
        <item x="320"/>
        <item x="42"/>
        <item x="288"/>
        <item x="390"/>
        <item x="294"/>
        <item x="150"/>
        <item x="381"/>
        <item x="257"/>
        <item x="20"/>
        <item x="339"/>
        <item x="55"/>
        <item x="107"/>
        <item x="166"/>
        <item x="318"/>
        <item x="299"/>
        <item x="89"/>
        <item x="305"/>
        <item x="139"/>
        <item x="188"/>
        <item x="284"/>
        <item x="70"/>
        <item x="290"/>
        <item x="368"/>
        <item x="261"/>
        <item x="176"/>
        <item x="345"/>
        <item x="31"/>
        <item x="374"/>
        <item x="159"/>
        <item x="15"/>
        <item x="391"/>
        <item x="323"/>
        <item x="152"/>
        <item x="370"/>
        <item x="335"/>
        <item x="177"/>
        <item x="309"/>
        <item x="366"/>
        <item x="191"/>
        <item x="155"/>
        <item x="197"/>
        <item x="172"/>
        <item x="130"/>
        <item x="165"/>
        <item x="274"/>
        <item x="262"/>
        <item x="239"/>
        <item x="179"/>
        <item x="85"/>
        <item x="149"/>
        <item x="40"/>
        <item x="124"/>
        <item x="233"/>
        <item x="62"/>
        <item x="83"/>
        <item x="247"/>
        <item x="66"/>
        <item x="64"/>
        <item x="157"/>
        <item x="311"/>
        <item x="259"/>
        <item x="209"/>
        <item x="300"/>
        <item x="240"/>
        <item x="354"/>
        <item x="358"/>
        <item x="138"/>
        <item x="125"/>
        <item x="77"/>
        <item x="97"/>
        <item x="162"/>
        <item x="69"/>
        <item x="175"/>
        <item x="189"/>
        <item x="285"/>
        <item x="58"/>
        <item x="195"/>
        <item x="103"/>
        <item x="213"/>
        <item x="293"/>
        <item x="34"/>
        <item x="361"/>
        <item x="203"/>
        <item x="23"/>
        <item x="17"/>
        <item x="276"/>
        <item x="74"/>
        <item x="192"/>
        <item x="41"/>
        <item x="119"/>
        <item x="67"/>
        <item x="249"/>
        <item x="106"/>
        <item x="220"/>
        <item x="373"/>
        <item x="324"/>
        <item x="187"/>
        <item x="221"/>
        <item x="196"/>
        <item x="268"/>
        <item x="352"/>
        <item x="143"/>
        <item x="193"/>
        <item x="270"/>
        <item x="325"/>
        <item x="214"/>
        <item x="160"/>
        <item x="120"/>
        <item x="319"/>
        <item x="211"/>
        <item x="117"/>
        <item x="292"/>
        <item x="79"/>
        <item x="99"/>
        <item x="360"/>
        <item x="215"/>
        <item x="210"/>
        <item x="382"/>
        <item x="72"/>
        <item x="242"/>
        <item x="278"/>
        <item x="359"/>
        <item x="238"/>
        <item x="19"/>
        <item x="205"/>
        <item x="61"/>
        <item x="32"/>
        <item x="184"/>
        <item x="275"/>
        <item x="190"/>
        <item x="73"/>
        <item x="95"/>
        <item x="4"/>
        <item x="9"/>
        <item x="248"/>
        <item x="252"/>
        <item x="182"/>
        <item x="225"/>
        <item x="114"/>
        <item x="146"/>
        <item x="243"/>
        <item x="201"/>
        <item x="126"/>
        <item x="365"/>
        <item x="68"/>
        <item x="223"/>
        <item x="241"/>
        <item x="81"/>
        <item x="147"/>
        <item x="8"/>
        <item x="167"/>
        <item x="140"/>
        <item x="137"/>
        <item x="295"/>
        <item x="128"/>
        <item x="269"/>
        <item x="279"/>
        <item x="39"/>
        <item x="105"/>
        <item x="250"/>
        <item x="316"/>
        <item x="328"/>
        <item x="296"/>
        <item x="304"/>
        <item x="343"/>
        <item x="217"/>
        <item x="258"/>
        <item x="118"/>
        <item x="63"/>
        <item x="237"/>
        <item x="100"/>
        <item x="340"/>
        <item x="353"/>
        <item x="75"/>
        <item x="148"/>
        <item x="60"/>
        <item x="112"/>
        <item x="310"/>
        <item x="208"/>
        <item x="16"/>
        <item x="29"/>
        <item x="26"/>
        <item x="84"/>
        <item x="307"/>
        <item x="56"/>
        <item x="88"/>
        <item x="302"/>
        <item x="6"/>
        <item x="378"/>
        <item x="47"/>
        <item x="174"/>
        <item x="386"/>
        <item x="27"/>
        <item x="53"/>
        <item x="264"/>
        <item x="392"/>
        <item x="266"/>
        <item x="10"/>
        <item x="111"/>
        <item x="154"/>
        <item x="313"/>
        <item x="329"/>
        <item x="229"/>
        <item x="3"/>
        <item x="94"/>
        <item x="169"/>
        <item x="337"/>
        <item x="312"/>
        <item x="230"/>
        <item x="5"/>
        <item x="78"/>
        <item x="204"/>
        <item x="161"/>
        <item x="227"/>
        <item x="267"/>
        <item x="363"/>
        <item x="280"/>
        <item x="186"/>
        <item x="281"/>
        <item x="388"/>
        <item x="101"/>
        <item x="389"/>
        <item x="219"/>
        <item x="145"/>
        <item x="321"/>
        <item x="65"/>
        <item x="306"/>
        <item x="212"/>
        <item x="235"/>
        <item x="121"/>
        <item x="170"/>
        <item x="393"/>
        <item t="default"/>
      </items>
    </pivotField>
    <pivotField axis="axisRow" showAll="0" sortType="descending">
      <items count="15">
        <item x="6"/>
        <item x="13"/>
        <item x="11"/>
        <item x="7"/>
        <item x="5"/>
        <item x="1"/>
        <item x="12"/>
        <item x="3"/>
        <item x="2"/>
        <item x="10"/>
        <item x="9"/>
        <item x="0"/>
        <item x="4"/>
        <item x="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>
      <items count="8">
        <item x="6"/>
        <item x="5"/>
        <item x="4"/>
        <item x="2"/>
        <item x="0"/>
        <item x="1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7">
        <item x="2"/>
        <item x="1"/>
        <item x="4"/>
        <item x="3"/>
        <item x="0"/>
        <item x="5"/>
        <item t="default"/>
      </items>
    </pivotField>
    <pivotField showAll="0"/>
    <pivotField showAll="0"/>
    <pivotField showAll="0"/>
    <pivotField showAll="0"/>
    <pivotField showAll="0"/>
  </pivotFields>
  <rowFields count="1">
    <field x="8"/>
  </rowFields>
  <rowItems count="15">
    <i>
      <x v="6"/>
    </i>
    <i>
      <x v="8"/>
    </i>
    <i>
      <x v="4"/>
    </i>
    <i>
      <x v="9"/>
    </i>
    <i>
      <x v="1"/>
    </i>
    <i>
      <x v="2"/>
    </i>
    <i>
      <x/>
    </i>
    <i>
      <x v="7"/>
    </i>
    <i>
      <x v="3"/>
    </i>
    <i>
      <x v="13"/>
    </i>
    <i>
      <x v="12"/>
    </i>
    <i>
      <x v="11"/>
    </i>
    <i>
      <x v="5"/>
    </i>
    <i>
      <x v="10"/>
    </i>
    <i t="grand">
      <x/>
    </i>
  </rowItems>
  <colItems count="1">
    <i/>
  </colItems>
  <dataFields count="1">
    <dataField name="Suma de Valor Inicial Contrato" fld="18" baseField="0" baseItem="0"/>
  </dataFields>
  <formats count="1">
    <format dxfId="19">
      <pivotArea collapsedLevelsAreSubtotals="1" fieldPosition="0">
        <references count="1">
          <reference field="8" count="0"/>
        </references>
      </pivotArea>
    </format>
  </formats>
  <chartFormats count="2"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4F4E312-0BAA-44F7-B05A-21D55128F9AC}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4">
  <location ref="A2:B17" firstHeaderRow="1" firstDataRow="1" firstDataCol="1"/>
  <pivotFields count="33">
    <pivotField showAll="0"/>
    <pivotField showAll="0"/>
    <pivotField showAll="0"/>
    <pivotField showAll="0"/>
    <pivotField showAll="0"/>
    <pivotField showAll="0"/>
    <pivotField showAll="0"/>
    <pivotField showAll="0">
      <items count="395">
        <item x="362"/>
        <item x="338"/>
        <item x="231"/>
        <item x="218"/>
        <item x="255"/>
        <item x="52"/>
        <item x="228"/>
        <item x="246"/>
        <item x="260"/>
        <item x="36"/>
        <item x="357"/>
        <item x="30"/>
        <item x="51"/>
        <item x="28"/>
        <item x="102"/>
        <item x="202"/>
        <item x="116"/>
        <item x="54"/>
        <item x="206"/>
        <item x="207"/>
        <item x="253"/>
        <item x="322"/>
        <item x="291"/>
        <item x="244"/>
        <item x="131"/>
        <item x="387"/>
        <item x="181"/>
        <item x="254"/>
        <item x="371"/>
        <item x="14"/>
        <item x="132"/>
        <item x="265"/>
        <item x="2"/>
        <item x="45"/>
        <item x="21"/>
        <item x="385"/>
        <item x="332"/>
        <item x="336"/>
        <item x="376"/>
        <item x="298"/>
        <item x="0"/>
        <item x="133"/>
        <item x="48"/>
        <item x="22"/>
        <item x="25"/>
        <item x="87"/>
        <item x="144"/>
        <item x="236"/>
        <item x="33"/>
        <item x="104"/>
        <item x="37"/>
        <item x="93"/>
        <item x="90"/>
        <item x="283"/>
        <item x="222"/>
        <item x="289"/>
        <item x="185"/>
        <item x="301"/>
        <item x="256"/>
        <item x="334"/>
        <item x="142"/>
        <item x="272"/>
        <item x="163"/>
        <item x="282"/>
        <item x="350"/>
        <item x="57"/>
        <item x="24"/>
        <item x="12"/>
        <item x="18"/>
        <item x="49"/>
        <item x="113"/>
        <item x="346"/>
        <item x="367"/>
        <item x="151"/>
        <item x="156"/>
        <item x="384"/>
        <item x="379"/>
        <item x="153"/>
        <item x="326"/>
        <item x="59"/>
        <item x="351"/>
        <item x="383"/>
        <item x="110"/>
        <item x="158"/>
        <item x="344"/>
        <item x="369"/>
        <item x="341"/>
        <item x="109"/>
        <item x="115"/>
        <item x="377"/>
        <item x="92"/>
        <item x="46"/>
        <item x="327"/>
        <item x="134"/>
        <item x="251"/>
        <item x="183"/>
        <item x="216"/>
        <item x="80"/>
        <item x="356"/>
        <item x="123"/>
        <item x="355"/>
        <item x="232"/>
        <item x="380"/>
        <item x="277"/>
        <item x="375"/>
        <item x="287"/>
        <item x="234"/>
        <item x="127"/>
        <item x="35"/>
        <item x="199"/>
        <item x="76"/>
        <item x="43"/>
        <item x="129"/>
        <item x="271"/>
        <item x="273"/>
        <item x="7"/>
        <item x="286"/>
        <item x="82"/>
        <item x="168"/>
        <item x="349"/>
        <item x="173"/>
        <item x="303"/>
        <item x="342"/>
        <item x="11"/>
        <item x="135"/>
        <item x="315"/>
        <item x="38"/>
        <item x="314"/>
        <item x="98"/>
        <item x="136"/>
        <item x="141"/>
        <item x="180"/>
        <item x="224"/>
        <item x="122"/>
        <item x="164"/>
        <item x="1"/>
        <item x="13"/>
        <item x="333"/>
        <item x="44"/>
        <item x="108"/>
        <item x="308"/>
        <item x="178"/>
        <item x="86"/>
        <item x="348"/>
        <item x="194"/>
        <item x="226"/>
        <item x="245"/>
        <item x="200"/>
        <item x="297"/>
        <item x="91"/>
        <item x="198"/>
        <item x="263"/>
        <item x="372"/>
        <item x="71"/>
        <item x="171"/>
        <item x="317"/>
        <item x="347"/>
        <item x="330"/>
        <item x="364"/>
        <item x="331"/>
        <item x="50"/>
        <item x="96"/>
        <item x="320"/>
        <item x="42"/>
        <item x="288"/>
        <item x="390"/>
        <item x="294"/>
        <item x="150"/>
        <item x="381"/>
        <item x="257"/>
        <item x="20"/>
        <item x="339"/>
        <item x="55"/>
        <item x="107"/>
        <item x="166"/>
        <item x="318"/>
        <item x="299"/>
        <item x="89"/>
        <item x="305"/>
        <item x="139"/>
        <item x="188"/>
        <item x="284"/>
        <item x="70"/>
        <item x="290"/>
        <item x="368"/>
        <item x="261"/>
        <item x="176"/>
        <item x="345"/>
        <item x="31"/>
        <item x="374"/>
        <item x="159"/>
        <item x="15"/>
        <item x="391"/>
        <item x="323"/>
        <item x="152"/>
        <item x="370"/>
        <item x="335"/>
        <item x="177"/>
        <item x="309"/>
        <item x="366"/>
        <item x="191"/>
        <item x="155"/>
        <item x="197"/>
        <item x="172"/>
        <item x="130"/>
        <item x="165"/>
        <item x="274"/>
        <item x="262"/>
        <item x="239"/>
        <item x="179"/>
        <item x="85"/>
        <item x="149"/>
        <item x="40"/>
        <item x="124"/>
        <item x="233"/>
        <item x="62"/>
        <item x="83"/>
        <item x="247"/>
        <item x="66"/>
        <item x="64"/>
        <item x="157"/>
        <item x="311"/>
        <item x="259"/>
        <item x="209"/>
        <item x="300"/>
        <item x="240"/>
        <item x="354"/>
        <item x="358"/>
        <item x="138"/>
        <item x="125"/>
        <item x="77"/>
        <item x="97"/>
        <item x="162"/>
        <item x="69"/>
        <item x="175"/>
        <item x="189"/>
        <item x="285"/>
        <item x="58"/>
        <item x="195"/>
        <item x="103"/>
        <item x="213"/>
        <item x="293"/>
        <item x="34"/>
        <item x="361"/>
        <item x="203"/>
        <item x="23"/>
        <item x="17"/>
        <item x="276"/>
        <item x="74"/>
        <item x="192"/>
        <item x="41"/>
        <item x="119"/>
        <item x="67"/>
        <item x="249"/>
        <item x="106"/>
        <item x="220"/>
        <item x="373"/>
        <item x="324"/>
        <item x="187"/>
        <item x="221"/>
        <item x="196"/>
        <item x="268"/>
        <item x="352"/>
        <item x="143"/>
        <item x="193"/>
        <item x="270"/>
        <item x="325"/>
        <item x="214"/>
        <item x="160"/>
        <item x="120"/>
        <item x="319"/>
        <item x="211"/>
        <item x="117"/>
        <item x="292"/>
        <item x="79"/>
        <item x="99"/>
        <item x="360"/>
        <item x="215"/>
        <item x="210"/>
        <item x="382"/>
        <item x="72"/>
        <item x="242"/>
        <item x="278"/>
        <item x="359"/>
        <item x="238"/>
        <item x="19"/>
        <item x="205"/>
        <item x="61"/>
        <item x="32"/>
        <item x="184"/>
        <item x="275"/>
        <item x="190"/>
        <item x="73"/>
        <item x="95"/>
        <item x="4"/>
        <item x="9"/>
        <item x="248"/>
        <item x="252"/>
        <item x="182"/>
        <item x="225"/>
        <item x="114"/>
        <item x="146"/>
        <item x="243"/>
        <item x="201"/>
        <item x="126"/>
        <item x="365"/>
        <item x="68"/>
        <item x="223"/>
        <item x="241"/>
        <item x="81"/>
        <item x="147"/>
        <item x="8"/>
        <item x="167"/>
        <item x="140"/>
        <item x="137"/>
        <item x="295"/>
        <item x="128"/>
        <item x="269"/>
        <item x="279"/>
        <item x="39"/>
        <item x="105"/>
        <item x="250"/>
        <item x="316"/>
        <item x="328"/>
        <item x="296"/>
        <item x="304"/>
        <item x="343"/>
        <item x="217"/>
        <item x="258"/>
        <item x="118"/>
        <item x="63"/>
        <item x="237"/>
        <item x="100"/>
        <item x="340"/>
        <item x="353"/>
        <item x="75"/>
        <item x="148"/>
        <item x="60"/>
        <item x="112"/>
        <item x="310"/>
        <item x="208"/>
        <item x="16"/>
        <item x="29"/>
        <item x="26"/>
        <item x="84"/>
        <item x="307"/>
        <item x="56"/>
        <item x="88"/>
        <item x="302"/>
        <item x="6"/>
        <item x="378"/>
        <item x="47"/>
        <item x="174"/>
        <item x="386"/>
        <item x="27"/>
        <item x="53"/>
        <item x="264"/>
        <item x="392"/>
        <item x="266"/>
        <item x="10"/>
        <item x="111"/>
        <item x="154"/>
        <item x="313"/>
        <item x="329"/>
        <item x="229"/>
        <item x="3"/>
        <item x="94"/>
        <item x="169"/>
        <item x="337"/>
        <item x="312"/>
        <item x="230"/>
        <item x="5"/>
        <item x="78"/>
        <item x="204"/>
        <item x="161"/>
        <item x="227"/>
        <item x="267"/>
        <item x="363"/>
        <item x="280"/>
        <item x="186"/>
        <item x="281"/>
        <item x="388"/>
        <item x="101"/>
        <item x="389"/>
        <item x="219"/>
        <item x="145"/>
        <item x="321"/>
        <item x="65"/>
        <item x="306"/>
        <item x="212"/>
        <item x="235"/>
        <item x="121"/>
        <item x="170"/>
        <item x="393"/>
        <item t="default"/>
      </items>
    </pivotField>
    <pivotField axis="axisRow" dataField="1" showAll="0" sortType="descending">
      <items count="15">
        <item x="8"/>
        <item x="4"/>
        <item x="0"/>
        <item x="9"/>
        <item x="10"/>
        <item x="2"/>
        <item x="3"/>
        <item x="12"/>
        <item x="1"/>
        <item x="5"/>
        <item x="7"/>
        <item x="11"/>
        <item x="13"/>
        <item x="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>
      <items count="8">
        <item x="6"/>
        <item x="5"/>
        <item x="4"/>
        <item x="2"/>
        <item x="0"/>
        <item x="1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7">
        <item x="2"/>
        <item x="1"/>
        <item x="4"/>
        <item x="3"/>
        <item x="0"/>
        <item x="5"/>
        <item t="default"/>
      </items>
    </pivotField>
    <pivotField showAll="0"/>
    <pivotField showAll="0"/>
    <pivotField showAll="0"/>
    <pivotField showAll="0"/>
    <pivotField showAll="0"/>
  </pivotFields>
  <rowFields count="1">
    <field x="8"/>
  </rowFields>
  <rowItems count="15">
    <i>
      <x v="4"/>
    </i>
    <i>
      <x v="5"/>
    </i>
    <i>
      <x v="6"/>
    </i>
    <i>
      <x v="7"/>
    </i>
    <i>
      <x v="13"/>
    </i>
    <i>
      <x v="11"/>
    </i>
    <i>
      <x v="9"/>
    </i>
    <i>
      <x v="1"/>
    </i>
    <i>
      <x v="2"/>
    </i>
    <i>
      <x v="3"/>
    </i>
    <i>
      <x v="12"/>
    </i>
    <i>
      <x v="10"/>
    </i>
    <i>
      <x v="8"/>
    </i>
    <i>
      <x/>
    </i>
    <i t="grand">
      <x/>
    </i>
  </rowItems>
  <colItems count="1">
    <i/>
  </colItems>
  <dataFields count="1">
    <dataField name="Cuenta de Clasificación" fld="8" subtotal="count" baseField="0" baseItem="0"/>
  </dataFields>
  <chartFormats count="2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6583A12-D750-4EB1-9F46-A78C93C33CCE}" name="TablaDinámica4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46:B53" firstHeaderRow="1" firstDataRow="1" firstDataCol="1"/>
  <pivotFields count="33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8">
        <item x="6"/>
        <item x="5"/>
        <item x="4"/>
        <item x="2"/>
        <item x="0"/>
        <item x="1"/>
        <item h="1"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>
      <items count="260">
        <item x="0"/>
        <item x="7"/>
        <item x="235"/>
        <item x="169"/>
        <item x="16"/>
        <item x="224"/>
        <item x="11"/>
        <item x="13"/>
        <item x="152"/>
        <item x="171"/>
        <item x="67"/>
        <item x="128"/>
        <item x="170"/>
        <item x="9"/>
        <item x="172"/>
        <item x="142"/>
        <item x="174"/>
        <item x="179"/>
        <item x="68"/>
        <item x="83"/>
        <item x="129"/>
        <item x="175"/>
        <item x="107"/>
        <item x="147"/>
        <item x="220"/>
        <item x="57"/>
        <item x="86"/>
        <item x="10"/>
        <item x="21"/>
        <item x="144"/>
        <item x="93"/>
        <item x="166"/>
        <item x="148"/>
        <item x="96"/>
        <item x="32"/>
        <item x="135"/>
        <item x="134"/>
        <item x="2"/>
        <item x="97"/>
        <item x="59"/>
        <item x="145"/>
        <item x="203"/>
        <item x="185"/>
        <item x="186"/>
        <item x="192"/>
        <item x="70"/>
        <item x="187"/>
        <item x="27"/>
        <item x="214"/>
        <item x="155"/>
        <item x="226"/>
        <item x="82"/>
        <item x="205"/>
        <item x="106"/>
        <item x="130"/>
        <item x="19"/>
        <item x="234"/>
        <item x="133"/>
        <item x="60"/>
        <item x="58"/>
        <item x="153"/>
        <item x="178"/>
        <item x="85"/>
        <item x="126"/>
        <item x="95"/>
        <item x="131"/>
        <item x="65"/>
        <item x="127"/>
        <item x="176"/>
        <item x="208"/>
        <item x="188"/>
        <item x="3"/>
        <item x="37"/>
        <item x="164"/>
        <item x="25"/>
        <item x="99"/>
        <item x="15"/>
        <item x="105"/>
        <item x="212"/>
        <item x="146"/>
        <item x="94"/>
        <item x="22"/>
        <item x="56"/>
        <item x="100"/>
        <item x="156"/>
        <item x="125"/>
        <item x="101"/>
        <item x="223"/>
        <item x="34"/>
        <item x="141"/>
        <item x="138"/>
        <item x="29"/>
        <item x="103"/>
        <item x="181"/>
        <item x="137"/>
        <item x="191"/>
        <item x="35"/>
        <item x="184"/>
        <item x="104"/>
        <item x="168"/>
        <item x="31"/>
        <item x="1"/>
        <item x="207"/>
        <item x="98"/>
        <item x="180"/>
        <item x="81"/>
        <item x="132"/>
        <item x="33"/>
        <item x="165"/>
        <item x="78"/>
        <item x="140"/>
        <item x="36"/>
        <item x="202"/>
        <item x="136"/>
        <item x="151"/>
        <item x="124"/>
        <item x="154"/>
        <item x="196"/>
        <item x="204"/>
        <item x="108"/>
        <item x="63"/>
        <item x="61"/>
        <item x="201"/>
        <item x="102"/>
        <item x="64"/>
        <item x="190"/>
        <item x="62"/>
        <item x="149"/>
        <item x="228"/>
        <item x="209"/>
        <item x="158"/>
        <item x="211"/>
        <item x="150"/>
        <item x="90"/>
        <item x="216"/>
        <item x="159"/>
        <item x="162"/>
        <item x="217"/>
        <item x="80"/>
        <item x="143"/>
        <item x="189"/>
        <item x="193"/>
        <item x="218"/>
        <item x="42"/>
        <item x="197"/>
        <item x="206"/>
        <item x="194"/>
        <item x="24"/>
        <item x="72"/>
        <item x="198"/>
        <item x="227"/>
        <item x="225"/>
        <item x="160"/>
        <item x="173"/>
        <item x="230"/>
        <item x="161"/>
        <item x="199"/>
        <item x="221"/>
        <item x="157"/>
        <item x="163"/>
        <item x="213"/>
        <item x="84"/>
        <item x="219"/>
        <item x="47"/>
        <item x="183"/>
        <item x="215"/>
        <item x="49"/>
        <item x="249"/>
        <item x="26"/>
        <item x="28"/>
        <item x="30"/>
        <item x="118"/>
        <item x="167"/>
        <item x="139"/>
        <item x="210"/>
        <item x="48"/>
        <item x="12"/>
        <item x="8"/>
        <item x="23"/>
        <item x="239"/>
        <item x="14"/>
        <item x="182"/>
        <item x="6"/>
        <item x="244"/>
        <item x="177"/>
        <item x="18"/>
        <item x="111"/>
        <item x="236"/>
        <item x="122"/>
        <item x="243"/>
        <item x="238"/>
        <item x="119"/>
        <item x="17"/>
        <item x="248"/>
        <item x="195"/>
        <item x="120"/>
        <item x="4"/>
        <item x="242"/>
        <item x="77"/>
        <item x="20"/>
        <item x="237"/>
        <item x="251"/>
        <item x="74"/>
        <item x="247"/>
        <item x="39"/>
        <item x="115"/>
        <item x="66"/>
        <item x="5"/>
        <item x="73"/>
        <item x="91"/>
        <item x="245"/>
        <item x="232"/>
        <item x="256"/>
        <item x="229"/>
        <item x="87"/>
        <item x="240"/>
        <item x="252"/>
        <item x="54"/>
        <item x="79"/>
        <item x="254"/>
        <item x="231"/>
        <item x="38"/>
        <item x="50"/>
        <item x="92"/>
        <item x="241"/>
        <item x="44"/>
        <item x="46"/>
        <item x="233"/>
        <item x="255"/>
        <item x="89"/>
        <item x="246"/>
        <item x="43"/>
        <item x="250"/>
        <item x="45"/>
        <item x="200"/>
        <item x="253"/>
        <item x="69"/>
        <item x="112"/>
        <item x="121"/>
        <item x="117"/>
        <item x="75"/>
        <item x="53"/>
        <item x="51"/>
        <item x="71"/>
        <item x="222"/>
        <item x="40"/>
        <item x="76"/>
        <item x="116"/>
        <item x="257"/>
        <item x="109"/>
        <item x="88"/>
        <item x="110"/>
        <item x="55"/>
        <item x="123"/>
        <item x="41"/>
        <item x="114"/>
        <item x="113"/>
        <item x="258"/>
        <item x="5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Suma de Giros" fld="20" baseField="0" baseItem="0"/>
  </dataFields>
  <formats count="1">
    <format dxfId="20">
      <pivotArea collapsedLevelsAreSubtotals="1" fieldPosition="0">
        <references count="1">
          <reference field="11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946827B-1654-4078-B4F6-1EB9B25F5736}" name="TablaDinámica3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8">
  <location ref="A35:I43" firstHeaderRow="1" firstDataRow="2" firstDataCol="1"/>
  <pivotFields count="33">
    <pivotField showAll="0"/>
    <pivotField showAll="0"/>
    <pivotField showAll="0"/>
    <pivotField showAll="0"/>
    <pivotField showAll="0"/>
    <pivotField showAll="0"/>
    <pivotField showAll="0"/>
    <pivotField showAll="0">
      <items count="395">
        <item x="362"/>
        <item x="338"/>
        <item x="231"/>
        <item x="218"/>
        <item x="255"/>
        <item x="52"/>
        <item x="228"/>
        <item x="246"/>
        <item x="260"/>
        <item x="36"/>
        <item x="357"/>
        <item x="30"/>
        <item x="51"/>
        <item x="28"/>
        <item x="102"/>
        <item x="202"/>
        <item x="116"/>
        <item x="54"/>
        <item x="206"/>
        <item x="207"/>
        <item x="253"/>
        <item x="322"/>
        <item x="291"/>
        <item x="244"/>
        <item x="131"/>
        <item x="387"/>
        <item x="181"/>
        <item x="254"/>
        <item x="371"/>
        <item x="14"/>
        <item x="132"/>
        <item x="265"/>
        <item x="2"/>
        <item x="45"/>
        <item x="21"/>
        <item x="385"/>
        <item x="332"/>
        <item x="336"/>
        <item x="376"/>
        <item x="298"/>
        <item x="0"/>
        <item x="133"/>
        <item x="48"/>
        <item x="22"/>
        <item x="25"/>
        <item x="87"/>
        <item x="144"/>
        <item x="236"/>
        <item x="33"/>
        <item x="104"/>
        <item x="37"/>
        <item x="93"/>
        <item x="90"/>
        <item x="283"/>
        <item x="222"/>
        <item x="289"/>
        <item x="185"/>
        <item x="301"/>
        <item x="256"/>
        <item x="334"/>
        <item x="142"/>
        <item x="272"/>
        <item x="163"/>
        <item x="282"/>
        <item x="350"/>
        <item x="57"/>
        <item x="24"/>
        <item x="12"/>
        <item x="18"/>
        <item x="49"/>
        <item x="113"/>
        <item x="346"/>
        <item x="367"/>
        <item x="151"/>
        <item x="156"/>
        <item x="384"/>
        <item x="379"/>
        <item x="153"/>
        <item x="326"/>
        <item x="59"/>
        <item x="351"/>
        <item x="383"/>
        <item x="110"/>
        <item x="158"/>
        <item x="344"/>
        <item x="369"/>
        <item x="341"/>
        <item x="109"/>
        <item x="115"/>
        <item x="377"/>
        <item x="92"/>
        <item x="46"/>
        <item x="327"/>
        <item x="134"/>
        <item x="251"/>
        <item x="183"/>
        <item x="216"/>
        <item x="80"/>
        <item x="356"/>
        <item x="123"/>
        <item x="355"/>
        <item x="232"/>
        <item x="380"/>
        <item x="277"/>
        <item x="375"/>
        <item x="287"/>
        <item x="234"/>
        <item x="127"/>
        <item x="35"/>
        <item x="199"/>
        <item x="76"/>
        <item x="43"/>
        <item x="129"/>
        <item x="271"/>
        <item x="273"/>
        <item x="7"/>
        <item x="286"/>
        <item x="82"/>
        <item x="168"/>
        <item x="349"/>
        <item x="173"/>
        <item x="303"/>
        <item x="342"/>
        <item x="11"/>
        <item x="135"/>
        <item x="315"/>
        <item x="38"/>
        <item x="314"/>
        <item x="98"/>
        <item x="136"/>
        <item x="141"/>
        <item x="180"/>
        <item x="224"/>
        <item x="122"/>
        <item x="164"/>
        <item x="1"/>
        <item x="13"/>
        <item x="333"/>
        <item x="44"/>
        <item x="108"/>
        <item x="308"/>
        <item x="178"/>
        <item x="86"/>
        <item x="348"/>
        <item x="194"/>
        <item x="226"/>
        <item x="245"/>
        <item x="200"/>
        <item x="297"/>
        <item x="91"/>
        <item x="198"/>
        <item x="263"/>
        <item x="372"/>
        <item x="71"/>
        <item x="171"/>
        <item x="317"/>
        <item x="347"/>
        <item x="330"/>
        <item x="364"/>
        <item x="331"/>
        <item x="50"/>
        <item x="96"/>
        <item x="320"/>
        <item x="42"/>
        <item x="288"/>
        <item x="390"/>
        <item x="294"/>
        <item x="150"/>
        <item x="381"/>
        <item x="257"/>
        <item x="20"/>
        <item x="339"/>
        <item x="55"/>
        <item x="107"/>
        <item x="166"/>
        <item x="318"/>
        <item x="299"/>
        <item x="89"/>
        <item x="305"/>
        <item x="139"/>
        <item x="188"/>
        <item x="284"/>
        <item x="70"/>
        <item x="290"/>
        <item x="368"/>
        <item x="261"/>
        <item x="176"/>
        <item x="345"/>
        <item x="31"/>
        <item x="374"/>
        <item x="159"/>
        <item x="15"/>
        <item x="391"/>
        <item x="323"/>
        <item x="152"/>
        <item x="370"/>
        <item x="335"/>
        <item x="177"/>
        <item x="309"/>
        <item x="366"/>
        <item x="191"/>
        <item x="155"/>
        <item x="197"/>
        <item x="172"/>
        <item x="130"/>
        <item x="165"/>
        <item x="274"/>
        <item x="262"/>
        <item x="239"/>
        <item x="179"/>
        <item x="85"/>
        <item x="149"/>
        <item x="40"/>
        <item x="124"/>
        <item x="233"/>
        <item x="62"/>
        <item x="83"/>
        <item x="247"/>
        <item x="66"/>
        <item x="64"/>
        <item x="157"/>
        <item x="311"/>
        <item x="259"/>
        <item x="209"/>
        <item x="300"/>
        <item x="240"/>
        <item x="354"/>
        <item x="358"/>
        <item x="138"/>
        <item x="125"/>
        <item x="77"/>
        <item x="97"/>
        <item x="162"/>
        <item x="69"/>
        <item x="175"/>
        <item x="189"/>
        <item x="285"/>
        <item x="58"/>
        <item x="195"/>
        <item x="103"/>
        <item x="213"/>
        <item x="293"/>
        <item x="34"/>
        <item x="361"/>
        <item x="203"/>
        <item x="23"/>
        <item x="17"/>
        <item x="276"/>
        <item x="74"/>
        <item x="192"/>
        <item x="41"/>
        <item x="119"/>
        <item x="67"/>
        <item x="249"/>
        <item x="106"/>
        <item x="220"/>
        <item x="373"/>
        <item x="324"/>
        <item x="187"/>
        <item x="221"/>
        <item x="196"/>
        <item x="268"/>
        <item x="352"/>
        <item x="143"/>
        <item x="193"/>
        <item x="270"/>
        <item x="325"/>
        <item x="214"/>
        <item x="160"/>
        <item x="120"/>
        <item x="319"/>
        <item x="211"/>
        <item x="117"/>
        <item x="292"/>
        <item x="79"/>
        <item x="99"/>
        <item x="360"/>
        <item x="215"/>
        <item x="210"/>
        <item x="382"/>
        <item x="72"/>
        <item x="242"/>
        <item x="278"/>
        <item x="359"/>
        <item x="238"/>
        <item x="19"/>
        <item x="205"/>
        <item x="61"/>
        <item x="32"/>
        <item x="184"/>
        <item x="275"/>
        <item x="190"/>
        <item x="73"/>
        <item x="95"/>
        <item x="4"/>
        <item x="9"/>
        <item x="248"/>
        <item x="252"/>
        <item x="182"/>
        <item x="225"/>
        <item x="114"/>
        <item x="146"/>
        <item x="243"/>
        <item x="201"/>
        <item x="126"/>
        <item x="365"/>
        <item x="68"/>
        <item x="223"/>
        <item x="241"/>
        <item x="81"/>
        <item x="147"/>
        <item x="8"/>
        <item x="167"/>
        <item x="140"/>
        <item x="137"/>
        <item x="295"/>
        <item x="128"/>
        <item x="269"/>
        <item x="279"/>
        <item x="39"/>
        <item x="105"/>
        <item x="250"/>
        <item x="316"/>
        <item x="328"/>
        <item x="296"/>
        <item x="304"/>
        <item x="343"/>
        <item x="217"/>
        <item x="258"/>
        <item x="118"/>
        <item x="63"/>
        <item x="237"/>
        <item x="100"/>
        <item x="340"/>
        <item x="353"/>
        <item x="75"/>
        <item x="148"/>
        <item x="60"/>
        <item x="112"/>
        <item x="310"/>
        <item x="208"/>
        <item x="16"/>
        <item x="29"/>
        <item x="26"/>
        <item x="84"/>
        <item x="307"/>
        <item x="56"/>
        <item x="88"/>
        <item x="302"/>
        <item x="6"/>
        <item x="378"/>
        <item x="47"/>
        <item x="174"/>
        <item x="386"/>
        <item x="27"/>
        <item x="53"/>
        <item x="264"/>
        <item x="392"/>
        <item x="266"/>
        <item x="10"/>
        <item x="111"/>
        <item x="154"/>
        <item x="313"/>
        <item x="329"/>
        <item x="229"/>
        <item x="3"/>
        <item x="94"/>
        <item x="169"/>
        <item x="337"/>
        <item x="312"/>
        <item x="230"/>
        <item x="5"/>
        <item x="78"/>
        <item x="204"/>
        <item x="161"/>
        <item x="227"/>
        <item x="267"/>
        <item x="363"/>
        <item x="280"/>
        <item x="186"/>
        <item x="281"/>
        <item x="388"/>
        <item x="101"/>
        <item x="389"/>
        <item x="219"/>
        <item x="145"/>
        <item x="321"/>
        <item x="65"/>
        <item x="306"/>
        <item x="212"/>
        <item x="235"/>
        <item x="121"/>
        <item x="170"/>
        <item x="393"/>
        <item t="default"/>
      </items>
    </pivotField>
    <pivotField showAll="0">
      <items count="15">
        <item x="6"/>
        <item x="13"/>
        <item x="11"/>
        <item x="7"/>
        <item x="5"/>
        <item x="1"/>
        <item x="12"/>
        <item x="3"/>
        <item x="2"/>
        <item x="10"/>
        <item x="9"/>
        <item x="0"/>
        <item x="4"/>
        <item x="8"/>
        <item t="default"/>
      </items>
    </pivotField>
    <pivotField showAll="0"/>
    <pivotField showAll="0"/>
    <pivotField axis="axisCol" showAll="0">
      <items count="8">
        <item x="6"/>
        <item x="5"/>
        <item x="4"/>
        <item x="2"/>
        <item x="0"/>
        <item x="1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7">
        <item x="2"/>
        <item x="1"/>
        <item x="4"/>
        <item x="3"/>
        <item x="0"/>
        <item x="5"/>
        <item t="default"/>
      </items>
    </pivotField>
    <pivotField showAll="0"/>
    <pivotField showAll="0"/>
    <pivotField showAll="0"/>
    <pivotField showAll="0"/>
    <pivotField showAll="0"/>
  </pivotFields>
  <rowFields count="1">
    <field x="27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11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Cuenta de Estado Actual" fld="27" subtotal="count" baseField="0" baseItem="0"/>
  </dataFields>
  <chartFormats count="23">
    <chartFormat chart="5" format="0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0"/>
          </reference>
        </references>
      </pivotArea>
    </chartFormat>
    <chartFormat chart="5" format="1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1"/>
          </reference>
        </references>
      </pivotArea>
    </chartFormat>
    <chartFormat chart="5" format="2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2"/>
          </reference>
        </references>
      </pivotArea>
    </chartFormat>
    <chartFormat chart="5" format="3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3"/>
          </reference>
        </references>
      </pivotArea>
    </chartFormat>
    <chartFormat chart="5" format="4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4"/>
          </reference>
        </references>
      </pivotArea>
    </chartFormat>
    <chartFormat chart="5" format="5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5"/>
          </reference>
        </references>
      </pivotArea>
    </chartFormat>
    <chartFormat chart="5" format="6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6"/>
          </reference>
        </references>
      </pivotArea>
    </chartFormat>
    <chartFormat chart="6" format="7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0"/>
          </reference>
        </references>
      </pivotArea>
    </chartFormat>
    <chartFormat chart="6" format="8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1"/>
          </reference>
        </references>
      </pivotArea>
    </chartFormat>
    <chartFormat chart="6" format="9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2"/>
          </reference>
        </references>
      </pivotArea>
    </chartFormat>
    <chartFormat chart="6" format="10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3"/>
          </reference>
        </references>
      </pivotArea>
    </chartFormat>
    <chartFormat chart="6" format="11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4"/>
          </reference>
        </references>
      </pivotArea>
    </chartFormat>
    <chartFormat chart="6" format="12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5"/>
          </reference>
        </references>
      </pivotArea>
    </chartFormat>
    <chartFormat chart="6" format="13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6"/>
          </reference>
        </references>
      </pivotArea>
    </chartFormat>
    <chartFormat chart="7" format="14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0"/>
          </reference>
        </references>
      </pivotArea>
    </chartFormat>
    <chartFormat chart="7" format="15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1"/>
          </reference>
        </references>
      </pivotArea>
    </chartFormat>
    <chartFormat chart="7" format="16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2"/>
          </reference>
        </references>
      </pivotArea>
    </chartFormat>
    <chartFormat chart="7" format="17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3"/>
          </reference>
        </references>
      </pivotArea>
    </chartFormat>
    <chartFormat chart="7" format="18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4"/>
          </reference>
        </references>
      </pivotArea>
    </chartFormat>
    <chartFormat chart="7" format="19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5"/>
          </reference>
        </references>
      </pivotArea>
    </chartFormat>
    <chartFormat chart="7" format="20" series="1">
      <pivotArea type="data" outline="0" fieldPosition="0">
        <references count="2">
          <reference field="4294967294" count="1" selected="0">
            <x v="0"/>
          </reference>
          <reference field="11" count="1" selected="0">
            <x v="6"/>
          </reference>
        </references>
      </pivotArea>
    </chartFormat>
    <chartFormat chart="7" format="21">
      <pivotArea type="data" outline="0" fieldPosition="0">
        <references count="3">
          <reference field="4294967294" count="1" selected="0">
            <x v="0"/>
          </reference>
          <reference field="11" count="1" selected="0">
            <x v="5"/>
          </reference>
          <reference field="27" count="1" selected="0">
            <x v="3"/>
          </reference>
        </references>
      </pivotArea>
    </chartFormat>
    <chartFormat chart="7" format="22">
      <pivotArea type="data" outline="0" fieldPosition="0">
        <references count="3">
          <reference field="4294967294" count="1" selected="0">
            <x v="0"/>
          </reference>
          <reference field="11" count="1" selected="0">
            <x v="3"/>
          </reference>
          <reference field="27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lasificación" xr10:uid="{0077FAE2-677D-4E4B-9E07-5CD9648A32E6}" sourceName="Clasificación">
  <pivotTables>
    <pivotTable tabId="3" name="TablaDinámica1"/>
    <pivotTable tabId="3" name="TablaDinámica2"/>
    <pivotTable tabId="3" name="TablaDinámica3"/>
  </pivotTables>
  <data>
    <tabular pivotCacheId="662120799">
      <items count="14">
        <i x="6" s="1"/>
        <i x="13" s="1"/>
        <i x="11" s="1"/>
        <i x="7" s="1"/>
        <i x="5" s="1"/>
        <i x="1" s="1"/>
        <i x="12" s="1"/>
        <i x="3" s="1"/>
        <i x="2" s="1"/>
        <i x="10" s="1"/>
        <i x="9" s="1"/>
        <i x="0" s="1"/>
        <i x="4" s="1"/>
        <i x="8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Año_Suscripción" xr10:uid="{20DB3C0B-0EEC-4210-A9B1-0FFF6D2FA1A8}" sourceName="Año Suscripción">
  <pivotTables>
    <pivotTable tabId="3" name="TablaDinámica1"/>
    <pivotTable tabId="3" name="TablaDinámica2"/>
    <pivotTable tabId="3" name="TablaDinámica3"/>
  </pivotTables>
  <data>
    <tabular pivotCacheId="662120799">
      <items count="7">
        <i x="6" s="1"/>
        <i x="5" s="1"/>
        <i x="4" s="1"/>
        <i x="2" s="1"/>
        <i x="0" s="1"/>
        <i x="1" s="1"/>
        <i x="3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NOMBRE_CONTRATISTA" xr10:uid="{A4340952-1295-49D8-B041-014D01C0E06D}" sourceName="NOMBRE CONTRATISTA">
  <pivotTables>
    <pivotTable tabId="3" name="TablaDinámica1"/>
    <pivotTable tabId="3" name="TablaDinámica3"/>
    <pivotTable tabId="3" name="TablaDinámica2"/>
  </pivotTables>
  <data>
    <tabular pivotCacheId="662120799">
      <items count="394">
        <i x="362" s="1"/>
        <i x="338" s="1"/>
        <i x="231" s="1"/>
        <i x="218" s="1"/>
        <i x="255" s="1"/>
        <i x="52" s="1"/>
        <i x="228" s="1"/>
        <i x="246" s="1"/>
        <i x="260" s="1"/>
        <i x="36" s="1"/>
        <i x="357" s="1"/>
        <i x="30" s="1"/>
        <i x="51" s="1"/>
        <i x="28" s="1"/>
        <i x="102" s="1"/>
        <i x="202" s="1"/>
        <i x="116" s="1"/>
        <i x="54" s="1"/>
        <i x="206" s="1"/>
        <i x="207" s="1"/>
        <i x="253" s="1"/>
        <i x="322" s="1"/>
        <i x="291" s="1"/>
        <i x="244" s="1"/>
        <i x="131" s="1"/>
        <i x="387" s="1"/>
        <i x="181" s="1"/>
        <i x="254" s="1"/>
        <i x="371" s="1"/>
        <i x="14" s="1"/>
        <i x="132" s="1"/>
        <i x="265" s="1"/>
        <i x="2" s="1"/>
        <i x="45" s="1"/>
        <i x="21" s="1"/>
        <i x="385" s="1"/>
        <i x="332" s="1"/>
        <i x="336" s="1"/>
        <i x="376" s="1"/>
        <i x="298" s="1"/>
        <i x="0" s="1"/>
        <i x="133" s="1"/>
        <i x="48" s="1"/>
        <i x="22" s="1"/>
        <i x="25" s="1"/>
        <i x="87" s="1"/>
        <i x="144" s="1"/>
        <i x="236" s="1"/>
        <i x="33" s="1"/>
        <i x="104" s="1"/>
        <i x="37" s="1"/>
        <i x="93" s="1"/>
        <i x="90" s="1"/>
        <i x="283" s="1"/>
        <i x="222" s="1"/>
        <i x="289" s="1"/>
        <i x="185" s="1"/>
        <i x="301" s="1"/>
        <i x="256" s="1"/>
        <i x="334" s="1"/>
        <i x="142" s="1"/>
        <i x="272" s="1"/>
        <i x="163" s="1"/>
        <i x="282" s="1"/>
        <i x="350" s="1"/>
        <i x="57" s="1"/>
        <i x="24" s="1"/>
        <i x="12" s="1"/>
        <i x="18" s="1"/>
        <i x="49" s="1"/>
        <i x="113" s="1"/>
        <i x="346" s="1"/>
        <i x="367" s="1"/>
        <i x="151" s="1"/>
        <i x="156" s="1"/>
        <i x="384" s="1"/>
        <i x="379" s="1"/>
        <i x="153" s="1"/>
        <i x="326" s="1"/>
        <i x="59" s="1"/>
        <i x="351" s="1"/>
        <i x="383" s="1"/>
        <i x="110" s="1"/>
        <i x="158" s="1"/>
        <i x="344" s="1"/>
        <i x="369" s="1"/>
        <i x="341" s="1"/>
        <i x="109" s="1"/>
        <i x="115" s="1"/>
        <i x="377" s="1"/>
        <i x="92" s="1"/>
        <i x="46" s="1"/>
        <i x="327" s="1"/>
        <i x="134" s="1"/>
        <i x="251" s="1"/>
        <i x="183" s="1"/>
        <i x="216" s="1"/>
        <i x="80" s="1"/>
        <i x="356" s="1"/>
        <i x="123" s="1"/>
        <i x="355" s="1"/>
        <i x="232" s="1"/>
        <i x="380" s="1"/>
        <i x="277" s="1"/>
        <i x="375" s="1"/>
        <i x="287" s="1"/>
        <i x="234" s="1"/>
        <i x="127" s="1"/>
        <i x="35" s="1"/>
        <i x="199" s="1"/>
        <i x="76" s="1"/>
        <i x="43" s="1"/>
        <i x="129" s="1"/>
        <i x="271" s="1"/>
        <i x="273" s="1"/>
        <i x="7" s="1"/>
        <i x="286" s="1"/>
        <i x="82" s="1"/>
        <i x="168" s="1"/>
        <i x="349" s="1"/>
        <i x="173" s="1"/>
        <i x="303" s="1"/>
        <i x="342" s="1"/>
        <i x="11" s="1"/>
        <i x="135" s="1"/>
        <i x="315" s="1"/>
        <i x="38" s="1"/>
        <i x="314" s="1"/>
        <i x="98" s="1"/>
        <i x="136" s="1"/>
        <i x="141" s="1"/>
        <i x="180" s="1"/>
        <i x="224" s="1"/>
        <i x="122" s="1"/>
        <i x="164" s="1"/>
        <i x="1" s="1"/>
        <i x="13" s="1"/>
        <i x="333" s="1"/>
        <i x="44" s="1"/>
        <i x="108" s="1"/>
        <i x="308" s="1"/>
        <i x="178" s="1"/>
        <i x="86" s="1"/>
        <i x="348" s="1"/>
        <i x="194" s="1"/>
        <i x="226" s="1"/>
        <i x="245" s="1"/>
        <i x="200" s="1"/>
        <i x="297" s="1"/>
        <i x="91" s="1"/>
        <i x="198" s="1"/>
        <i x="263" s="1"/>
        <i x="372" s="1"/>
        <i x="71" s="1"/>
        <i x="171" s="1"/>
        <i x="317" s="1"/>
        <i x="347" s="1"/>
        <i x="330" s="1"/>
        <i x="364" s="1"/>
        <i x="331" s="1"/>
        <i x="50" s="1"/>
        <i x="96" s="1"/>
        <i x="320" s="1"/>
        <i x="42" s="1"/>
        <i x="288" s="1"/>
        <i x="390" s="1"/>
        <i x="294" s="1"/>
        <i x="150" s="1"/>
        <i x="381" s="1"/>
        <i x="257" s="1"/>
        <i x="20" s="1"/>
        <i x="339" s="1"/>
        <i x="55" s="1"/>
        <i x="107" s="1"/>
        <i x="166" s="1"/>
        <i x="318" s="1"/>
        <i x="299" s="1"/>
        <i x="89" s="1"/>
        <i x="305" s="1"/>
        <i x="139" s="1"/>
        <i x="188" s="1"/>
        <i x="284" s="1"/>
        <i x="70" s="1"/>
        <i x="290" s="1"/>
        <i x="368" s="1"/>
        <i x="261" s="1"/>
        <i x="176" s="1"/>
        <i x="345" s="1"/>
        <i x="31" s="1"/>
        <i x="374" s="1"/>
        <i x="159" s="1"/>
        <i x="15" s="1"/>
        <i x="391" s="1"/>
        <i x="323" s="1"/>
        <i x="152" s="1"/>
        <i x="370" s="1"/>
        <i x="335" s="1"/>
        <i x="177" s="1"/>
        <i x="309" s="1"/>
        <i x="366" s="1"/>
        <i x="191" s="1"/>
        <i x="155" s="1"/>
        <i x="197" s="1"/>
        <i x="172" s="1"/>
        <i x="130" s="1"/>
        <i x="165" s="1"/>
        <i x="274" s="1"/>
        <i x="262" s="1"/>
        <i x="239" s="1"/>
        <i x="179" s="1"/>
        <i x="85" s="1"/>
        <i x="149" s="1"/>
        <i x="40" s="1"/>
        <i x="124" s="1"/>
        <i x="233" s="1"/>
        <i x="62" s="1"/>
        <i x="83" s="1"/>
        <i x="247" s="1"/>
        <i x="66" s="1"/>
        <i x="64" s="1"/>
        <i x="157" s="1"/>
        <i x="311" s="1"/>
        <i x="259" s="1"/>
        <i x="209" s="1"/>
        <i x="300" s="1"/>
        <i x="240" s="1"/>
        <i x="354" s="1"/>
        <i x="358" s="1"/>
        <i x="138" s="1"/>
        <i x="125" s="1"/>
        <i x="77" s="1"/>
        <i x="97" s="1"/>
        <i x="162" s="1"/>
        <i x="69" s="1"/>
        <i x="175" s="1"/>
        <i x="189" s="1"/>
        <i x="285" s="1"/>
        <i x="58" s="1"/>
        <i x="195" s="1"/>
        <i x="103" s="1"/>
        <i x="213" s="1"/>
        <i x="293" s="1"/>
        <i x="34" s="1"/>
        <i x="361" s="1"/>
        <i x="203" s="1"/>
        <i x="23" s="1"/>
        <i x="17" s="1"/>
        <i x="276" s="1"/>
        <i x="74" s="1"/>
        <i x="192" s="1"/>
        <i x="41" s="1"/>
        <i x="119" s="1"/>
        <i x="67" s="1"/>
        <i x="249" s="1"/>
        <i x="106" s="1"/>
        <i x="220" s="1"/>
        <i x="373" s="1"/>
        <i x="324" s="1"/>
        <i x="187" s="1"/>
        <i x="221" s="1"/>
        <i x="196" s="1"/>
        <i x="268" s="1"/>
        <i x="352" s="1"/>
        <i x="143" s="1"/>
        <i x="193" s="1"/>
        <i x="270" s="1"/>
        <i x="325" s="1"/>
        <i x="214" s="1"/>
        <i x="160" s="1"/>
        <i x="120" s="1"/>
        <i x="319" s="1"/>
        <i x="211" s="1"/>
        <i x="117" s="1"/>
        <i x="292" s="1"/>
        <i x="79" s="1"/>
        <i x="99" s="1"/>
        <i x="360" s="1"/>
        <i x="215" s="1"/>
        <i x="210" s="1"/>
        <i x="382" s="1"/>
        <i x="72" s="1"/>
        <i x="242" s="1"/>
        <i x="278" s="1"/>
        <i x="359" s="1"/>
        <i x="238" s="1"/>
        <i x="19" s="1"/>
        <i x="205" s="1"/>
        <i x="61" s="1"/>
        <i x="32" s="1"/>
        <i x="184" s="1"/>
        <i x="275" s="1"/>
        <i x="190" s="1"/>
        <i x="73" s="1"/>
        <i x="95" s="1"/>
        <i x="4" s="1"/>
        <i x="9" s="1"/>
        <i x="248" s="1"/>
        <i x="252" s="1"/>
        <i x="182" s="1"/>
        <i x="225" s="1"/>
        <i x="114" s="1"/>
        <i x="146" s="1"/>
        <i x="243" s="1"/>
        <i x="201" s="1"/>
        <i x="126" s="1"/>
        <i x="365" s="1"/>
        <i x="68" s="1"/>
        <i x="223" s="1"/>
        <i x="241" s="1"/>
        <i x="81" s="1"/>
        <i x="147" s="1"/>
        <i x="8" s="1"/>
        <i x="167" s="1"/>
        <i x="140" s="1"/>
        <i x="137" s="1"/>
        <i x="295" s="1"/>
        <i x="128" s="1"/>
        <i x="269" s="1"/>
        <i x="279" s="1"/>
        <i x="39" s="1"/>
        <i x="105" s="1"/>
        <i x="250" s="1"/>
        <i x="316" s="1"/>
        <i x="328" s="1"/>
        <i x="296" s="1"/>
        <i x="304" s="1"/>
        <i x="343" s="1"/>
        <i x="217" s="1"/>
        <i x="258" s="1"/>
        <i x="118" s="1"/>
        <i x="63" s="1"/>
        <i x="237" s="1"/>
        <i x="100" s="1"/>
        <i x="340" s="1"/>
        <i x="353" s="1"/>
        <i x="75" s="1"/>
        <i x="148" s="1"/>
        <i x="60" s="1"/>
        <i x="112" s="1"/>
        <i x="310" s="1"/>
        <i x="208" s="1"/>
        <i x="16" s="1"/>
        <i x="29" s="1"/>
        <i x="26" s="1"/>
        <i x="84" s="1"/>
        <i x="307" s="1"/>
        <i x="56" s="1"/>
        <i x="88" s="1"/>
        <i x="302" s="1"/>
        <i x="6" s="1"/>
        <i x="378" s="1"/>
        <i x="47" s="1"/>
        <i x="174" s="1"/>
        <i x="386" s="1"/>
        <i x="27" s="1"/>
        <i x="53" s="1"/>
        <i x="264" s="1"/>
        <i x="392" s="1"/>
        <i x="266" s="1"/>
        <i x="10" s="1"/>
        <i x="111" s="1"/>
        <i x="154" s="1"/>
        <i x="313" s="1"/>
        <i x="329" s="1"/>
        <i x="229" s="1"/>
        <i x="3" s="1"/>
        <i x="94" s="1"/>
        <i x="169" s="1"/>
        <i x="337" s="1"/>
        <i x="312" s="1"/>
        <i x="230" s="1"/>
        <i x="5" s="1"/>
        <i x="78" s="1"/>
        <i x="204" s="1"/>
        <i x="161" s="1"/>
        <i x="227" s="1"/>
        <i x="267" s="1"/>
        <i x="363" s="1"/>
        <i x="280" s="1"/>
        <i x="186" s="1"/>
        <i x="281" s="1"/>
        <i x="388" s="1"/>
        <i x="101" s="1"/>
        <i x="389" s="1"/>
        <i x="219" s="1"/>
        <i x="145" s="1"/>
        <i x="321" s="1"/>
        <i x="65" s="1"/>
        <i x="306" s="1"/>
        <i x="212" s="1"/>
        <i x="235" s="1"/>
        <i x="121" s="1"/>
        <i x="170" s="1"/>
        <i x="393" s="1" nd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Estado_Actual" xr10:uid="{B3F6A41F-1B18-4067-BE46-4A433875B64C}" sourceName="Estado Actual">
  <pivotTables>
    <pivotTable tabId="3" name="TablaDinámica1"/>
    <pivotTable tabId="3" name="TablaDinámica2"/>
    <pivotTable tabId="3" name="TablaDinámica3"/>
  </pivotTables>
  <data>
    <tabular pivotCacheId="662120799">
      <items count="6">
        <i x="2" s="1"/>
        <i x="1" s="1"/>
        <i x="4" s="1"/>
        <i x="3" s="1"/>
        <i x="0" s="1"/>
        <i x="5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lasificación" xr10:uid="{D18BCC47-1452-453A-9A09-FE77D7F61CB8}" cache="SegmentaciónDeDatos_Clasificación" caption="Clasificación" columnCount="4" style="SlicerStyleDark6" rowHeight="241300"/>
  <slicer name="Año Suscripción" xr10:uid="{C1A74D81-5433-4853-A7F1-776D35190D5A}" cache="SegmentaciónDeDatos_Año_Suscripción" caption="Año Suscripción" columnCount="2" style="SlicerStyleDark6" rowHeight="241300"/>
  <slicer name="NOMBRE CONTRATISTA" xr10:uid="{C054F944-77A2-49E9-BDF8-DA15E86E1A2C}" cache="SegmentaciónDeDatos_NOMBRE_CONTRATISTA" caption="NOMBRE CONTRATISTA" columnCount="3" style="SlicerStyleDark6" rowHeight="241300"/>
  <slicer name="Estado Actual" xr10:uid="{F2AB83E7-34A8-4F61-A176-9C5A2A9C47DF}" cache="SegmentaciónDeDatos_Estado_Actual" caption="Estado Actual" style="SlicerStyleDark6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microsoft.com/office/2007/relationships/slicer" Target="../slicers/slicer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drawing" Target="../drawings/drawing2.xm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5C68D-CD17-4FCA-9469-B77D464CC015}">
  <dimension ref="A1"/>
  <sheetViews>
    <sheetView tabSelected="1" workbookViewId="0">
      <selection activeCell="B2" sqref="B2"/>
    </sheetView>
  </sheetViews>
  <sheetFormatPr baseColWidth="10" defaultRowHeight="15" x14ac:dyDescent="0.25"/>
  <cols>
    <col min="1" max="16384" width="11.42578125" style="36"/>
  </cols>
  <sheetData/>
  <pageMargins left="0.7" right="0.7" top="0.75" bottom="0.75" header="0.3" footer="0.3"/>
  <drawing r:id="rId1"/>
  <extLst>
    <ext xmlns:x14="http://schemas.microsoft.com/office/spreadsheetml/2009/9/main" uri="{A8765BA9-456A-4dab-B4F3-ACF838C121DE}">
      <x14:slicerList>
        <x14:slicer r:id="rId2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E8AF1-21FC-4E6B-A849-37F54D56B06C}">
  <dimension ref="A2:I53"/>
  <sheetViews>
    <sheetView topLeftCell="A19" workbookViewId="0">
      <selection activeCell="A46" sqref="A46"/>
    </sheetView>
  </sheetViews>
  <sheetFormatPr baseColWidth="10" defaultRowHeight="15" x14ac:dyDescent="0.25"/>
  <cols>
    <col min="1" max="1" width="39.140625" bestFit="1" customWidth="1"/>
    <col min="2" max="2" width="22.42578125" bestFit="1" customWidth="1"/>
    <col min="3" max="7" width="5" bestFit="1" customWidth="1"/>
    <col min="8" max="8" width="11" bestFit="1" customWidth="1"/>
    <col min="9" max="9" width="12.5703125" bestFit="1" customWidth="1"/>
    <col min="10" max="10" width="10" bestFit="1" customWidth="1"/>
    <col min="11" max="11" width="6.85546875" bestFit="1" customWidth="1"/>
    <col min="12" max="13" width="9" bestFit="1" customWidth="1"/>
    <col min="14" max="15" width="10" bestFit="1" customWidth="1"/>
    <col min="16" max="16" width="6.85546875" bestFit="1" customWidth="1"/>
    <col min="17" max="17" width="6" bestFit="1" customWidth="1"/>
    <col min="18" max="18" width="7" bestFit="1" customWidth="1"/>
    <col min="19" max="23" width="8" bestFit="1" customWidth="1"/>
    <col min="24" max="36" width="9" bestFit="1" customWidth="1"/>
    <col min="37" max="41" width="10" bestFit="1" customWidth="1"/>
    <col min="42" max="42" width="6.85546875" bestFit="1" customWidth="1"/>
    <col min="43" max="51" width="7" bestFit="1" customWidth="1"/>
    <col min="52" max="88" width="8" bestFit="1" customWidth="1"/>
    <col min="89" max="89" width="9" bestFit="1" customWidth="1"/>
    <col min="90" max="101" width="8" bestFit="1" customWidth="1"/>
    <col min="102" max="102" width="9" bestFit="1" customWidth="1"/>
    <col min="103" max="115" width="8" bestFit="1" customWidth="1"/>
    <col min="116" max="116" width="9" bestFit="1" customWidth="1"/>
    <col min="117" max="119" width="8" bestFit="1" customWidth="1"/>
    <col min="120" max="120" width="9" bestFit="1" customWidth="1"/>
    <col min="121" max="125" width="8" bestFit="1" customWidth="1"/>
    <col min="126" max="126" width="9" bestFit="1" customWidth="1"/>
    <col min="127" max="127" width="8" bestFit="1" customWidth="1"/>
    <col min="128" max="128" width="9" bestFit="1" customWidth="1"/>
    <col min="129" max="138" width="8" bestFit="1" customWidth="1"/>
    <col min="139" max="139" width="9" bestFit="1" customWidth="1"/>
    <col min="140" max="142" width="8" bestFit="1" customWidth="1"/>
    <col min="143" max="143" width="9" bestFit="1" customWidth="1"/>
    <col min="144" max="146" width="8" bestFit="1" customWidth="1"/>
    <col min="147" max="147" width="9" bestFit="1" customWidth="1"/>
    <col min="148" max="156" width="8" bestFit="1" customWidth="1"/>
    <col min="157" max="157" width="9" bestFit="1" customWidth="1"/>
    <col min="158" max="159" width="8" bestFit="1" customWidth="1"/>
    <col min="160" max="160" width="9" bestFit="1" customWidth="1"/>
    <col min="161" max="162" width="8" bestFit="1" customWidth="1"/>
    <col min="163" max="163" width="9" bestFit="1" customWidth="1"/>
    <col min="164" max="176" width="8" bestFit="1" customWidth="1"/>
    <col min="177" max="177" width="9" bestFit="1" customWidth="1"/>
    <col min="178" max="192" width="8" bestFit="1" customWidth="1"/>
    <col min="193" max="193" width="9" bestFit="1" customWidth="1"/>
    <col min="194" max="196" width="8" bestFit="1" customWidth="1"/>
    <col min="197" max="197" width="9" bestFit="1" customWidth="1"/>
    <col min="198" max="203" width="8" bestFit="1" customWidth="1"/>
    <col min="204" max="204" width="9" bestFit="1" customWidth="1"/>
    <col min="205" max="207" width="8" bestFit="1" customWidth="1"/>
    <col min="208" max="208" width="9" bestFit="1" customWidth="1"/>
    <col min="209" max="209" width="8" bestFit="1" customWidth="1"/>
    <col min="210" max="240" width="9" bestFit="1" customWidth="1"/>
    <col min="241" max="264" width="10" bestFit="1" customWidth="1"/>
    <col min="265" max="267" width="11" bestFit="1" customWidth="1"/>
    <col min="268" max="268" width="12" bestFit="1" customWidth="1"/>
    <col min="269" max="269" width="12.85546875" bestFit="1" customWidth="1"/>
    <col min="270" max="270" width="7" bestFit="1" customWidth="1"/>
    <col min="271" max="271" width="12" bestFit="1" customWidth="1"/>
    <col min="272" max="272" width="11" bestFit="1" customWidth="1"/>
    <col min="273" max="273" width="15.85546875" bestFit="1" customWidth="1"/>
    <col min="274" max="274" width="12.5703125" bestFit="1" customWidth="1"/>
  </cols>
  <sheetData>
    <row r="2" spans="1:2" x14ac:dyDescent="0.25">
      <c r="A2" s="31" t="s">
        <v>612</v>
      </c>
      <c r="B2" t="s">
        <v>614</v>
      </c>
    </row>
    <row r="3" spans="1:2" x14ac:dyDescent="0.25">
      <c r="A3" s="32" t="s">
        <v>144</v>
      </c>
      <c r="B3" s="33">
        <v>376</v>
      </c>
    </row>
    <row r="4" spans="1:2" x14ac:dyDescent="0.25">
      <c r="A4" s="32" t="s">
        <v>47</v>
      </c>
      <c r="B4" s="33">
        <v>70</v>
      </c>
    </row>
    <row r="5" spans="1:2" x14ac:dyDescent="0.25">
      <c r="A5" s="32" t="s">
        <v>55</v>
      </c>
      <c r="B5" s="33">
        <v>26</v>
      </c>
    </row>
    <row r="6" spans="1:2" x14ac:dyDescent="0.25">
      <c r="A6" s="32" t="s">
        <v>187</v>
      </c>
      <c r="B6" s="33">
        <v>20</v>
      </c>
    </row>
    <row r="7" spans="1:2" x14ac:dyDescent="0.25">
      <c r="A7" s="32" t="s">
        <v>87</v>
      </c>
      <c r="B7" s="33">
        <v>18</v>
      </c>
    </row>
    <row r="8" spans="1:2" x14ac:dyDescent="0.25">
      <c r="A8" s="32" t="s">
        <v>184</v>
      </c>
      <c r="B8" s="33">
        <v>18</v>
      </c>
    </row>
    <row r="9" spans="1:2" x14ac:dyDescent="0.25">
      <c r="A9" s="32" t="s">
        <v>77</v>
      </c>
      <c r="B9" s="33">
        <v>16</v>
      </c>
    </row>
    <row r="10" spans="1:2" x14ac:dyDescent="0.25">
      <c r="A10" s="32" t="s">
        <v>63</v>
      </c>
      <c r="B10" s="33">
        <v>13</v>
      </c>
    </row>
    <row r="11" spans="1:2" x14ac:dyDescent="0.25">
      <c r="A11" s="32" t="s">
        <v>38</v>
      </c>
      <c r="B11" s="33">
        <v>8</v>
      </c>
    </row>
    <row r="12" spans="1:2" x14ac:dyDescent="0.25">
      <c r="A12" s="32" t="s">
        <v>139</v>
      </c>
      <c r="B12" s="33">
        <v>6</v>
      </c>
    </row>
    <row r="13" spans="1:2" x14ac:dyDescent="0.25">
      <c r="A13" s="32" t="s">
        <v>573</v>
      </c>
      <c r="B13" s="33">
        <v>4</v>
      </c>
    </row>
    <row r="14" spans="1:2" x14ac:dyDescent="0.25">
      <c r="A14" s="32" t="s">
        <v>105</v>
      </c>
      <c r="B14" s="33">
        <v>3</v>
      </c>
    </row>
    <row r="15" spans="1:2" x14ac:dyDescent="0.25">
      <c r="A15" s="32" t="s">
        <v>45</v>
      </c>
      <c r="B15" s="33">
        <v>3</v>
      </c>
    </row>
    <row r="16" spans="1:2" x14ac:dyDescent="0.25">
      <c r="A16" s="32" t="s">
        <v>619</v>
      </c>
      <c r="B16" s="33"/>
    </row>
    <row r="17" spans="1:2" x14ac:dyDescent="0.25">
      <c r="A17" s="32" t="s">
        <v>613</v>
      </c>
      <c r="B17" s="33">
        <v>581</v>
      </c>
    </row>
    <row r="18" spans="1:2" x14ac:dyDescent="0.25">
      <c r="A18" s="31" t="s">
        <v>612</v>
      </c>
      <c r="B18" t="s">
        <v>615</v>
      </c>
    </row>
    <row r="19" spans="1:2" x14ac:dyDescent="0.25">
      <c r="A19" s="32" t="s">
        <v>187</v>
      </c>
      <c r="B19" s="34">
        <v>32057430067.950001</v>
      </c>
    </row>
    <row r="20" spans="1:2" x14ac:dyDescent="0.25">
      <c r="A20" s="32" t="s">
        <v>47</v>
      </c>
      <c r="B20" s="34">
        <v>21476720017</v>
      </c>
    </row>
    <row r="21" spans="1:2" x14ac:dyDescent="0.25">
      <c r="A21" s="32" t="s">
        <v>77</v>
      </c>
      <c r="B21" s="34">
        <v>10046772686</v>
      </c>
    </row>
    <row r="22" spans="1:2" x14ac:dyDescent="0.25">
      <c r="A22" s="32" t="s">
        <v>144</v>
      </c>
      <c r="B22" s="34">
        <v>10039640712</v>
      </c>
    </row>
    <row r="23" spans="1:2" x14ac:dyDescent="0.25">
      <c r="A23" s="32" t="s">
        <v>573</v>
      </c>
      <c r="B23" s="34">
        <v>6234147318</v>
      </c>
    </row>
    <row r="24" spans="1:2" x14ac:dyDescent="0.25">
      <c r="A24" s="32" t="s">
        <v>184</v>
      </c>
      <c r="B24" s="34">
        <v>3280826566.4000001</v>
      </c>
    </row>
    <row r="25" spans="1:2" x14ac:dyDescent="0.25">
      <c r="A25" s="32" t="s">
        <v>87</v>
      </c>
      <c r="B25" s="34">
        <v>3064187227</v>
      </c>
    </row>
    <row r="26" spans="1:2" x14ac:dyDescent="0.25">
      <c r="A26" s="32" t="s">
        <v>55</v>
      </c>
      <c r="B26" s="34">
        <v>1869812884.9200001</v>
      </c>
    </row>
    <row r="27" spans="1:2" x14ac:dyDescent="0.25">
      <c r="A27" s="32" t="s">
        <v>105</v>
      </c>
      <c r="B27" s="34">
        <v>1627116258</v>
      </c>
    </row>
    <row r="28" spans="1:2" x14ac:dyDescent="0.25">
      <c r="A28" s="32" t="s">
        <v>619</v>
      </c>
      <c r="B28" s="34">
        <v>968710512</v>
      </c>
    </row>
    <row r="29" spans="1:2" x14ac:dyDescent="0.25">
      <c r="A29" s="32" t="s">
        <v>63</v>
      </c>
      <c r="B29" s="34">
        <v>955733780</v>
      </c>
    </row>
    <row r="30" spans="1:2" x14ac:dyDescent="0.25">
      <c r="A30" s="32" t="s">
        <v>38</v>
      </c>
      <c r="B30" s="34">
        <v>622425086</v>
      </c>
    </row>
    <row r="31" spans="1:2" x14ac:dyDescent="0.25">
      <c r="A31" s="32" t="s">
        <v>45</v>
      </c>
      <c r="B31" s="34">
        <v>605000000</v>
      </c>
    </row>
    <row r="32" spans="1:2" x14ac:dyDescent="0.25">
      <c r="A32" s="32" t="s">
        <v>139</v>
      </c>
      <c r="B32" s="34">
        <v>22392534</v>
      </c>
    </row>
    <row r="33" spans="1:9" x14ac:dyDescent="0.25">
      <c r="A33" s="32" t="s">
        <v>613</v>
      </c>
      <c r="B33" s="33">
        <v>92870915649.270004</v>
      </c>
    </row>
    <row r="35" spans="1:9" x14ac:dyDescent="0.25">
      <c r="A35" s="31" t="s">
        <v>616</v>
      </c>
      <c r="B35" s="31" t="s">
        <v>617</v>
      </c>
    </row>
    <row r="36" spans="1:9" x14ac:dyDescent="0.25">
      <c r="A36" s="31" t="s">
        <v>612</v>
      </c>
      <c r="B36">
        <v>2017</v>
      </c>
      <c r="C36">
        <v>2018</v>
      </c>
      <c r="D36">
        <v>2019</v>
      </c>
      <c r="E36">
        <v>2020</v>
      </c>
      <c r="F36">
        <v>2021</v>
      </c>
      <c r="G36">
        <v>2022</v>
      </c>
      <c r="H36" t="s">
        <v>619</v>
      </c>
      <c r="I36" t="s">
        <v>613</v>
      </c>
    </row>
    <row r="37" spans="1:9" x14ac:dyDescent="0.25">
      <c r="A37" s="32" t="s">
        <v>80</v>
      </c>
      <c r="B37" s="33"/>
      <c r="C37" s="33"/>
      <c r="D37" s="33"/>
      <c r="E37" s="33"/>
      <c r="F37" s="33">
        <v>1</v>
      </c>
      <c r="G37" s="33">
        <v>35</v>
      </c>
      <c r="H37" s="33"/>
      <c r="I37" s="33">
        <v>36</v>
      </c>
    </row>
    <row r="38" spans="1:9" x14ac:dyDescent="0.25">
      <c r="A38" s="32" t="s">
        <v>57</v>
      </c>
      <c r="B38" s="33"/>
      <c r="C38" s="33"/>
      <c r="D38" s="33">
        <v>3</v>
      </c>
      <c r="E38" s="33">
        <v>23</v>
      </c>
      <c r="F38" s="33">
        <v>31</v>
      </c>
      <c r="G38" s="33">
        <v>8</v>
      </c>
      <c r="H38" s="33"/>
      <c r="I38" s="33">
        <v>65</v>
      </c>
    </row>
    <row r="39" spans="1:9" x14ac:dyDescent="0.25">
      <c r="A39" s="32" t="s">
        <v>524</v>
      </c>
      <c r="B39" s="33"/>
      <c r="C39" s="33">
        <v>1</v>
      </c>
      <c r="D39" s="33"/>
      <c r="E39" s="33"/>
      <c r="F39" s="33">
        <v>1</v>
      </c>
      <c r="G39" s="33"/>
      <c r="H39" s="33"/>
      <c r="I39" s="33">
        <v>2</v>
      </c>
    </row>
    <row r="40" spans="1:9" x14ac:dyDescent="0.25">
      <c r="A40" s="32" t="s">
        <v>145</v>
      </c>
      <c r="B40" s="33"/>
      <c r="C40" s="33"/>
      <c r="D40" s="33">
        <v>1</v>
      </c>
      <c r="E40" s="33">
        <v>7</v>
      </c>
      <c r="F40" s="33">
        <v>34</v>
      </c>
      <c r="G40" s="33">
        <v>311</v>
      </c>
      <c r="H40" s="33"/>
      <c r="I40" s="33">
        <v>353</v>
      </c>
    </row>
    <row r="41" spans="1:9" x14ac:dyDescent="0.25">
      <c r="A41" s="32" t="s">
        <v>41</v>
      </c>
      <c r="B41" s="33">
        <v>1</v>
      </c>
      <c r="C41" s="33">
        <v>8</v>
      </c>
      <c r="D41" s="33">
        <v>18</v>
      </c>
      <c r="E41" s="33">
        <v>19</v>
      </c>
      <c r="F41" s="33">
        <v>41</v>
      </c>
      <c r="G41" s="33">
        <v>40</v>
      </c>
      <c r="H41" s="33">
        <v>2</v>
      </c>
      <c r="I41" s="33">
        <v>129</v>
      </c>
    </row>
    <row r="42" spans="1:9" x14ac:dyDescent="0.25">
      <c r="A42" s="32" t="s">
        <v>619</v>
      </c>
      <c r="B42" s="33"/>
      <c r="C42" s="33"/>
      <c r="D42" s="33"/>
      <c r="E42" s="33"/>
      <c r="F42" s="33"/>
      <c r="G42" s="33"/>
      <c r="H42" s="33"/>
      <c r="I42" s="33"/>
    </row>
    <row r="43" spans="1:9" x14ac:dyDescent="0.25">
      <c r="A43" s="32" t="s">
        <v>613</v>
      </c>
      <c r="B43" s="33">
        <v>1</v>
      </c>
      <c r="C43" s="33">
        <v>9</v>
      </c>
      <c r="D43" s="33">
        <v>22</v>
      </c>
      <c r="E43" s="33">
        <v>49</v>
      </c>
      <c r="F43" s="33">
        <v>108</v>
      </c>
      <c r="G43" s="33">
        <v>394</v>
      </c>
      <c r="H43" s="33">
        <v>2</v>
      </c>
      <c r="I43" s="33">
        <v>585</v>
      </c>
    </row>
    <row r="46" spans="1:9" x14ac:dyDescent="0.25">
      <c r="A46" s="31" t="s">
        <v>612</v>
      </c>
      <c r="B46" t="s">
        <v>618</v>
      </c>
    </row>
    <row r="47" spans="1:9" x14ac:dyDescent="0.25">
      <c r="A47" s="32">
        <v>2017</v>
      </c>
      <c r="B47" s="35">
        <v>0</v>
      </c>
    </row>
    <row r="48" spans="1:9" x14ac:dyDescent="0.25">
      <c r="A48" s="32">
        <v>2018</v>
      </c>
      <c r="B48" s="35">
        <v>0</v>
      </c>
    </row>
    <row r="49" spans="1:2" x14ac:dyDescent="0.25">
      <c r="A49" s="32">
        <v>2019</v>
      </c>
      <c r="B49" s="35">
        <v>691218202</v>
      </c>
    </row>
    <row r="50" spans="1:2" x14ac:dyDescent="0.25">
      <c r="A50" s="32">
        <v>2020</v>
      </c>
      <c r="B50" s="35">
        <v>270716717</v>
      </c>
    </row>
    <row r="51" spans="1:2" x14ac:dyDescent="0.25">
      <c r="A51" s="32">
        <v>2021</v>
      </c>
      <c r="B51" s="35">
        <v>989469117</v>
      </c>
    </row>
    <row r="52" spans="1:2" x14ac:dyDescent="0.25">
      <c r="A52" s="32">
        <v>2022</v>
      </c>
      <c r="B52" s="35">
        <v>12825464238</v>
      </c>
    </row>
    <row r="53" spans="1:2" x14ac:dyDescent="0.25">
      <c r="A53" s="32" t="s">
        <v>613</v>
      </c>
      <c r="B53" s="33">
        <v>14776868274</v>
      </c>
    </row>
  </sheetData>
  <pageMargins left="0.7" right="0.7" top="0.75" bottom="0.75" header="0.3" footer="0.3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61F88-29AE-4634-9E1A-2D1CCD681B74}">
  <sheetPr filterMode="1"/>
  <dimension ref="A1:AG587"/>
  <sheetViews>
    <sheetView topLeftCell="R1" workbookViewId="0">
      <selection activeCell="P1" sqref="A1:AG587"/>
    </sheetView>
  </sheetViews>
  <sheetFormatPr baseColWidth="10" defaultRowHeight="15" x14ac:dyDescent="0.25"/>
  <cols>
    <col min="8" max="8" width="29" customWidth="1"/>
    <col min="9" max="9" width="15" customWidth="1"/>
    <col min="19" max="19" width="15" customWidth="1"/>
    <col min="20" max="20" width="16.42578125" customWidth="1"/>
  </cols>
  <sheetData>
    <row r="1" spans="1:33" ht="4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9" t="s">
        <v>8</v>
      </c>
      <c r="J1" s="2" t="s">
        <v>9</v>
      </c>
      <c r="K1" s="2" t="s">
        <v>10</v>
      </c>
      <c r="L1" s="29" t="s">
        <v>11</v>
      </c>
      <c r="M1" s="2" t="s">
        <v>12</v>
      </c>
      <c r="N1" s="2" t="s">
        <v>13</v>
      </c>
      <c r="O1" s="29" t="s">
        <v>14</v>
      </c>
      <c r="P1" s="2" t="s">
        <v>15</v>
      </c>
      <c r="Q1" s="2" t="s">
        <v>16</v>
      </c>
      <c r="R1" s="2" t="s">
        <v>17</v>
      </c>
      <c r="S1" s="30" t="s">
        <v>18</v>
      </c>
      <c r="T1" s="3" t="s">
        <v>19</v>
      </c>
      <c r="U1" s="3" t="s">
        <v>20</v>
      </c>
      <c r="V1" s="2" t="s">
        <v>21</v>
      </c>
      <c r="W1" s="2" t="s">
        <v>22</v>
      </c>
      <c r="X1" s="3" t="s">
        <v>23</v>
      </c>
      <c r="Y1" s="2" t="s">
        <v>24</v>
      </c>
      <c r="Z1" s="2" t="s">
        <v>25</v>
      </c>
      <c r="AA1" s="3" t="s">
        <v>26</v>
      </c>
      <c r="AB1" s="29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</row>
    <row r="2" spans="1:33" hidden="1" x14ac:dyDescent="0.25">
      <c r="A2" s="4" t="s">
        <v>33</v>
      </c>
      <c r="B2" s="5">
        <f>VLOOKUP(A2,[1]LOCALIDAD!$A$3:$C$22,3,FALSE)</f>
        <v>3</v>
      </c>
      <c r="C2" s="6" t="s">
        <v>34</v>
      </c>
      <c r="D2" s="7" t="str">
        <f>C2</f>
        <v>O219001</v>
      </c>
      <c r="E2" s="8" t="s">
        <v>35</v>
      </c>
      <c r="F2" s="8" t="s">
        <v>36</v>
      </c>
      <c r="G2" s="9">
        <v>860002184</v>
      </c>
      <c r="H2" s="8" t="s">
        <v>37</v>
      </c>
      <c r="I2" s="6" t="s">
        <v>38</v>
      </c>
      <c r="J2" s="10">
        <f>VLOOKUP(I2,[1]TIPOS_CONTRATOS!$E$4:$F$19,2,FALSE)</f>
        <v>12</v>
      </c>
      <c r="K2" s="6">
        <v>120213</v>
      </c>
      <c r="L2" s="11">
        <v>2021</v>
      </c>
      <c r="M2" s="6">
        <v>400</v>
      </c>
      <c r="N2" s="6">
        <v>380</v>
      </c>
      <c r="O2" s="12" t="s">
        <v>39</v>
      </c>
      <c r="P2" s="12" t="s">
        <v>40</v>
      </c>
      <c r="Q2" s="12">
        <v>44221</v>
      </c>
      <c r="R2" s="12">
        <v>44654</v>
      </c>
      <c r="S2" s="13">
        <v>124600245</v>
      </c>
      <c r="T2" s="13">
        <v>1</v>
      </c>
      <c r="U2" s="14">
        <v>0</v>
      </c>
      <c r="V2" s="6"/>
      <c r="W2" s="10" t="e">
        <f>VLOOKUP(V2,[1]TIPOS_ANULACION!$D$5:$E$6,2,FALSE)</f>
        <v>#N/A</v>
      </c>
      <c r="X2" s="13"/>
      <c r="Y2" s="6"/>
      <c r="Z2" s="12"/>
      <c r="AA2" s="15">
        <v>1</v>
      </c>
      <c r="AB2" s="6" t="s">
        <v>41</v>
      </c>
      <c r="AC2" s="10">
        <f>VLOOKUP(AB2,'[1]ESTADOS ACTUALES CONTRATO'!$E$4:$F$11,2,FALSE)</f>
        <v>2</v>
      </c>
      <c r="AD2" s="6"/>
      <c r="AE2" s="6"/>
      <c r="AF2" s="6" t="s">
        <v>42</v>
      </c>
      <c r="AG2" s="16" t="s">
        <v>43</v>
      </c>
    </row>
    <row r="3" spans="1:33" hidden="1" x14ac:dyDescent="0.25">
      <c r="A3" s="4" t="s">
        <v>33</v>
      </c>
      <c r="B3" s="5">
        <f>VLOOKUP(A3,[1]LOCALIDAD!$A$3:$C$22,3,FALSE)</f>
        <v>3</v>
      </c>
      <c r="C3" s="6" t="s">
        <v>34</v>
      </c>
      <c r="D3" s="7" t="str">
        <f t="shared" ref="D3:D66" si="0">C3</f>
        <v>O219001</v>
      </c>
      <c r="E3" s="8" t="s">
        <v>35</v>
      </c>
      <c r="F3" s="8" t="s">
        <v>36</v>
      </c>
      <c r="G3" s="6">
        <v>899999115</v>
      </c>
      <c r="H3" s="8" t="s">
        <v>44</v>
      </c>
      <c r="I3" s="6" t="s">
        <v>45</v>
      </c>
      <c r="J3" s="10">
        <f>VLOOKUP(I3,[1]TIPOS_CONTRATOS!$E$4:$F$19,2,FALSE)</f>
        <v>14</v>
      </c>
      <c r="K3" s="6">
        <v>2022</v>
      </c>
      <c r="L3" s="11">
        <v>2022</v>
      </c>
      <c r="M3" s="6">
        <v>401</v>
      </c>
      <c r="N3" s="6">
        <v>381</v>
      </c>
      <c r="O3" s="12" t="s">
        <v>39</v>
      </c>
      <c r="P3" s="12" t="s">
        <v>40</v>
      </c>
      <c r="Q3" s="12">
        <v>44482</v>
      </c>
      <c r="R3" s="12">
        <v>44846</v>
      </c>
      <c r="S3" s="13">
        <v>605000000</v>
      </c>
      <c r="T3" s="13">
        <v>3777100</v>
      </c>
      <c r="U3" s="14">
        <v>3777100</v>
      </c>
      <c r="V3" s="6"/>
      <c r="W3" s="10" t="e">
        <f>VLOOKUP(V3,[1]TIPOS_ANULACION!$D$5:$E$6,2,FALSE)</f>
        <v>#N/A</v>
      </c>
      <c r="X3" s="13"/>
      <c r="Y3" s="6"/>
      <c r="Z3" s="12"/>
      <c r="AA3" s="15">
        <v>0</v>
      </c>
      <c r="AB3" s="6" t="s">
        <v>41</v>
      </c>
      <c r="AC3" s="10">
        <f>VLOOKUP(AB3,'[1]ESTADOS ACTUALES CONTRATO'!$E$4:$F$11,2,FALSE)</f>
        <v>2</v>
      </c>
      <c r="AD3" s="6"/>
      <c r="AE3" s="6"/>
      <c r="AF3" s="6"/>
      <c r="AG3" s="16"/>
    </row>
    <row r="4" spans="1:33" hidden="1" x14ac:dyDescent="0.25">
      <c r="A4" s="4" t="s">
        <v>33</v>
      </c>
      <c r="B4" s="5">
        <f>VLOOKUP(A4,[1]LOCALIDAD!$A$3:$C$22,3,FALSE)</f>
        <v>3</v>
      </c>
      <c r="C4" s="6" t="s">
        <v>34</v>
      </c>
      <c r="D4" s="7" t="str">
        <f t="shared" si="0"/>
        <v>O219001</v>
      </c>
      <c r="E4" s="8" t="s">
        <v>35</v>
      </c>
      <c r="F4" s="8" t="s">
        <v>36</v>
      </c>
      <c r="G4" s="6">
        <v>860002184</v>
      </c>
      <c r="H4" s="8" t="s">
        <v>37</v>
      </c>
      <c r="I4" s="6" t="s">
        <v>38</v>
      </c>
      <c r="J4" s="10">
        <f>VLOOKUP(I4,[1]TIPOS_CONTRATOS!$E$4:$F$19,2,FALSE)</f>
        <v>12</v>
      </c>
      <c r="K4" s="6">
        <v>1</v>
      </c>
      <c r="L4" s="11">
        <v>2021</v>
      </c>
      <c r="M4" s="6">
        <v>402</v>
      </c>
      <c r="N4" s="6">
        <v>382</v>
      </c>
      <c r="O4" s="12" t="s">
        <v>39</v>
      </c>
      <c r="P4" s="12" t="s">
        <v>40</v>
      </c>
      <c r="Q4" s="12">
        <v>44221</v>
      </c>
      <c r="R4" s="12">
        <v>44654</v>
      </c>
      <c r="S4" s="13">
        <v>124600245</v>
      </c>
      <c r="T4" s="13">
        <v>2431190</v>
      </c>
      <c r="U4" s="14">
        <v>1956545</v>
      </c>
      <c r="V4" s="6"/>
      <c r="W4" s="10" t="e">
        <f>VLOOKUP(V4,[1]TIPOS_ANULACION!$D$5:$E$6,2,FALSE)</f>
        <v>#N/A</v>
      </c>
      <c r="X4" s="13"/>
      <c r="Y4" s="6"/>
      <c r="Z4" s="12"/>
      <c r="AA4" s="15">
        <v>474645</v>
      </c>
      <c r="AB4" s="6" t="s">
        <v>41</v>
      </c>
      <c r="AC4" s="10">
        <f>VLOOKUP(AB4,'[1]ESTADOS ACTUALES CONTRATO'!$E$4:$F$11,2,FALSE)</f>
        <v>2</v>
      </c>
      <c r="AD4" s="6"/>
      <c r="AE4" s="6"/>
      <c r="AF4" s="6" t="s">
        <v>42</v>
      </c>
      <c r="AG4" s="16" t="s">
        <v>43</v>
      </c>
    </row>
    <row r="5" spans="1:33" hidden="1" x14ac:dyDescent="0.25">
      <c r="A5" s="4" t="s">
        <v>33</v>
      </c>
      <c r="B5" s="5">
        <f>VLOOKUP(A5,[1]LOCALIDAD!$A$3:$C$22,3,FALSE)</f>
        <v>3</v>
      </c>
      <c r="C5" s="6" t="s">
        <v>34</v>
      </c>
      <c r="D5" s="7" t="str">
        <f t="shared" si="0"/>
        <v>O219001</v>
      </c>
      <c r="E5" s="8" t="s">
        <v>35</v>
      </c>
      <c r="F5" s="8" t="s">
        <v>36</v>
      </c>
      <c r="G5" s="6">
        <v>860005289</v>
      </c>
      <c r="H5" s="8" t="s">
        <v>46</v>
      </c>
      <c r="I5" s="6" t="s">
        <v>47</v>
      </c>
      <c r="J5" s="10">
        <f>VLOOKUP(I5,[1]TIPOS_CONTRATOS!$E$4:$F$19,2,FALSE)</f>
        <v>10</v>
      </c>
      <c r="K5" s="6">
        <v>146</v>
      </c>
      <c r="L5" s="11">
        <v>2022</v>
      </c>
      <c r="M5" s="6">
        <v>403</v>
      </c>
      <c r="N5" s="6">
        <v>383</v>
      </c>
      <c r="O5" s="12" t="s">
        <v>39</v>
      </c>
      <c r="P5" s="12" t="s">
        <v>40</v>
      </c>
      <c r="Q5" s="12">
        <v>44630</v>
      </c>
      <c r="R5" s="12">
        <v>44994</v>
      </c>
      <c r="S5" s="13">
        <v>30240000</v>
      </c>
      <c r="T5" s="13">
        <v>2715220</v>
      </c>
      <c r="U5" s="14">
        <v>2715220</v>
      </c>
      <c r="V5" s="6"/>
      <c r="W5" s="10" t="e">
        <f>VLOOKUP(V5,[1]TIPOS_ANULACION!$D$5:$E$6,2,FALSE)</f>
        <v>#N/A</v>
      </c>
      <c r="X5" s="13"/>
      <c r="Y5" s="6"/>
      <c r="Z5" s="12"/>
      <c r="AA5" s="15">
        <v>0</v>
      </c>
      <c r="AB5" s="6" t="s">
        <v>41</v>
      </c>
      <c r="AC5" s="10">
        <f>VLOOKUP(AB5,'[1]ESTADOS ACTUALES CONTRATO'!$E$4:$F$11,2,FALSE)</f>
        <v>2</v>
      </c>
      <c r="AD5" s="6"/>
      <c r="AE5" s="6" t="s">
        <v>48</v>
      </c>
      <c r="AF5" s="6" t="s">
        <v>49</v>
      </c>
      <c r="AG5" s="16" t="s">
        <v>50</v>
      </c>
    </row>
    <row r="6" spans="1:33" hidden="1" x14ac:dyDescent="0.25">
      <c r="A6" s="4" t="s">
        <v>33</v>
      </c>
      <c r="B6" s="5">
        <f>VLOOKUP(A6,[1]LOCALIDAD!$A$3:$C$22,3,FALSE)</f>
        <v>3</v>
      </c>
      <c r="C6" s="6" t="s">
        <v>34</v>
      </c>
      <c r="D6" s="7" t="str">
        <f t="shared" si="0"/>
        <v>O219001</v>
      </c>
      <c r="E6" s="8" t="s">
        <v>35</v>
      </c>
      <c r="F6" s="8" t="s">
        <v>36</v>
      </c>
      <c r="G6" s="6">
        <v>901464144</v>
      </c>
      <c r="H6" s="8" t="s">
        <v>51</v>
      </c>
      <c r="I6" s="6" t="s">
        <v>47</v>
      </c>
      <c r="J6" s="10">
        <f>VLOOKUP(I6,[1]TIPOS_CONTRATOS!$E$4:$F$19,2,FALSE)</f>
        <v>10</v>
      </c>
      <c r="K6" s="6">
        <v>74</v>
      </c>
      <c r="L6" s="11">
        <v>2021</v>
      </c>
      <c r="M6" s="6">
        <v>404</v>
      </c>
      <c r="N6" s="6">
        <v>384</v>
      </c>
      <c r="O6" s="12" t="s">
        <v>39</v>
      </c>
      <c r="P6" s="12" t="s">
        <v>40</v>
      </c>
      <c r="Q6" s="12">
        <v>44260</v>
      </c>
      <c r="R6" s="12">
        <v>44604</v>
      </c>
      <c r="S6" s="13">
        <v>307498000</v>
      </c>
      <c r="T6" s="13">
        <v>3</v>
      </c>
      <c r="U6" s="14">
        <v>0</v>
      </c>
      <c r="V6" s="6"/>
      <c r="W6" s="10" t="e">
        <f>VLOOKUP(V6,[1]TIPOS_ANULACION!$D$5:$E$6,2,FALSE)</f>
        <v>#N/A</v>
      </c>
      <c r="X6" s="13"/>
      <c r="Y6" s="6"/>
      <c r="Z6" s="12"/>
      <c r="AA6" s="15">
        <v>3</v>
      </c>
      <c r="AB6" s="6" t="s">
        <v>41</v>
      </c>
      <c r="AC6" s="10">
        <f>VLOOKUP(AB6,'[1]ESTADOS ACTUALES CONTRATO'!$E$4:$F$11,2,FALSE)</f>
        <v>2</v>
      </c>
      <c r="AD6" s="6"/>
      <c r="AE6" s="6"/>
      <c r="AF6" s="6" t="s">
        <v>52</v>
      </c>
      <c r="AG6" s="16" t="s">
        <v>53</v>
      </c>
    </row>
    <row r="7" spans="1:33" hidden="1" x14ac:dyDescent="0.25">
      <c r="A7" s="4" t="s">
        <v>33</v>
      </c>
      <c r="B7" s="5">
        <f>VLOOKUP(A7,[1]LOCALIDAD!$A$3:$C$22,3,FALSE)</f>
        <v>3</v>
      </c>
      <c r="C7" s="6" t="s">
        <v>34</v>
      </c>
      <c r="D7" s="7" t="str">
        <f t="shared" si="0"/>
        <v>O219001</v>
      </c>
      <c r="E7" s="8" t="s">
        <v>35</v>
      </c>
      <c r="F7" s="8" t="s">
        <v>36</v>
      </c>
      <c r="G7" s="6">
        <v>830068543</v>
      </c>
      <c r="H7" s="8" t="s">
        <v>54</v>
      </c>
      <c r="I7" s="6" t="s">
        <v>55</v>
      </c>
      <c r="J7" s="10">
        <f>VLOOKUP(I7,[1]TIPOS_CONTRATOS!$E$4:$F$19,2,FALSE)</f>
        <v>19</v>
      </c>
      <c r="K7" s="6">
        <v>85247</v>
      </c>
      <c r="L7" s="11">
        <v>2022</v>
      </c>
      <c r="M7" s="6">
        <v>405</v>
      </c>
      <c r="N7" s="6">
        <v>385</v>
      </c>
      <c r="O7" s="12" t="s">
        <v>39</v>
      </c>
      <c r="P7" s="12" t="s">
        <v>56</v>
      </c>
      <c r="Q7" s="12">
        <v>44608</v>
      </c>
      <c r="R7" s="12">
        <v>45046</v>
      </c>
      <c r="S7" s="13">
        <v>99116236.109999999</v>
      </c>
      <c r="T7" s="13">
        <v>29255498</v>
      </c>
      <c r="U7" s="14">
        <v>29255498</v>
      </c>
      <c r="V7" s="6"/>
      <c r="W7" s="10" t="e">
        <f>VLOOKUP(V7,[1]TIPOS_ANULACION!$D$5:$E$6,2,FALSE)</f>
        <v>#N/A</v>
      </c>
      <c r="X7" s="13"/>
      <c r="Y7" s="6"/>
      <c r="Z7" s="12"/>
      <c r="AA7" s="15">
        <v>0</v>
      </c>
      <c r="AB7" s="6" t="s">
        <v>57</v>
      </c>
      <c r="AC7" s="10">
        <f>VLOOKUP(AB7,'[1]ESTADOS ACTUALES CONTRATO'!$E$4:$F$11,2,FALSE)</f>
        <v>3</v>
      </c>
      <c r="AD7" s="6"/>
      <c r="AE7" s="6"/>
      <c r="AF7" s="6" t="s">
        <v>49</v>
      </c>
      <c r="AG7" s="16" t="s">
        <v>50</v>
      </c>
    </row>
    <row r="8" spans="1:33" hidden="1" x14ac:dyDescent="0.25">
      <c r="A8" s="4" t="s">
        <v>33</v>
      </c>
      <c r="B8" s="5">
        <f>VLOOKUP(A8,[1]LOCALIDAD!$A$3:$C$22,3,FALSE)</f>
        <v>3</v>
      </c>
      <c r="C8" s="6" t="s">
        <v>34</v>
      </c>
      <c r="D8" s="7" t="str">
        <f t="shared" si="0"/>
        <v>O219001</v>
      </c>
      <c r="E8" s="8" t="s">
        <v>35</v>
      </c>
      <c r="F8" s="8" t="s">
        <v>36</v>
      </c>
      <c r="G8" s="6">
        <v>900823024</v>
      </c>
      <c r="H8" s="8" t="s">
        <v>58</v>
      </c>
      <c r="I8" s="6" t="s">
        <v>47</v>
      </c>
      <c r="J8" s="10">
        <f>VLOOKUP(I8,[1]TIPOS_CONTRATOS!$E$4:$F$19,2,FALSE)</f>
        <v>10</v>
      </c>
      <c r="K8" s="6">
        <v>154</v>
      </c>
      <c r="L8" s="11">
        <v>2022</v>
      </c>
      <c r="M8" s="6">
        <v>406</v>
      </c>
      <c r="N8" s="6">
        <v>386</v>
      </c>
      <c r="O8" s="12" t="s">
        <v>39</v>
      </c>
      <c r="P8" s="12" t="s">
        <v>56</v>
      </c>
      <c r="Q8" s="12">
        <v>44643</v>
      </c>
      <c r="R8" s="12">
        <v>45077</v>
      </c>
      <c r="S8" s="13">
        <v>394990499</v>
      </c>
      <c r="T8" s="13">
        <v>63835893</v>
      </c>
      <c r="U8" s="14">
        <v>63835893</v>
      </c>
      <c r="V8" s="6"/>
      <c r="W8" s="10" t="e">
        <f>VLOOKUP(V8,[1]TIPOS_ANULACION!$D$5:$E$6,2,FALSE)</f>
        <v>#N/A</v>
      </c>
      <c r="X8" s="13"/>
      <c r="Y8" s="6"/>
      <c r="Z8" s="12"/>
      <c r="AA8" s="15">
        <v>0</v>
      </c>
      <c r="AB8" s="6" t="s">
        <v>41</v>
      </c>
      <c r="AC8" s="10">
        <f>VLOOKUP(AB8,'[1]ESTADOS ACTUALES CONTRATO'!$E$4:$F$11,2,FALSE)</f>
        <v>2</v>
      </c>
      <c r="AD8" s="6"/>
      <c r="AE8" s="6"/>
      <c r="AF8" s="6" t="s">
        <v>52</v>
      </c>
      <c r="AG8" s="16" t="s">
        <v>53</v>
      </c>
    </row>
    <row r="9" spans="1:33" hidden="1" x14ac:dyDescent="0.25">
      <c r="A9" s="4" t="s">
        <v>33</v>
      </c>
      <c r="B9" s="5">
        <f>VLOOKUP(A9,[1]LOCALIDAD!$A$3:$C$22,3,FALSE)</f>
        <v>3</v>
      </c>
      <c r="C9" s="6" t="s">
        <v>34</v>
      </c>
      <c r="D9" s="7" t="str">
        <f t="shared" si="0"/>
        <v>O219001</v>
      </c>
      <c r="E9" s="8" t="s">
        <v>35</v>
      </c>
      <c r="F9" s="8" t="s">
        <v>36</v>
      </c>
      <c r="G9" s="6">
        <v>830053669</v>
      </c>
      <c r="H9" s="8" t="s">
        <v>59</v>
      </c>
      <c r="I9" s="6" t="s">
        <v>47</v>
      </c>
      <c r="J9" s="10">
        <f>VLOOKUP(I9,[1]TIPOS_CONTRATOS!$E$4:$F$19,2,FALSE)</f>
        <v>10</v>
      </c>
      <c r="K9" s="6">
        <v>153</v>
      </c>
      <c r="L9" s="11">
        <v>2022</v>
      </c>
      <c r="M9" s="6">
        <v>407</v>
      </c>
      <c r="N9" s="6">
        <v>387</v>
      </c>
      <c r="O9" s="12" t="s">
        <v>39</v>
      </c>
      <c r="P9" s="12" t="s">
        <v>40</v>
      </c>
      <c r="Q9" s="12">
        <v>44643</v>
      </c>
      <c r="R9" s="12">
        <v>45160</v>
      </c>
      <c r="S9" s="13">
        <v>27846000</v>
      </c>
      <c r="T9" s="13">
        <v>16707600</v>
      </c>
      <c r="U9" s="14">
        <v>16707600</v>
      </c>
      <c r="V9" s="6"/>
      <c r="W9" s="10" t="e">
        <f>VLOOKUP(V9,[1]TIPOS_ANULACION!$D$5:$E$6,2,FALSE)</f>
        <v>#N/A</v>
      </c>
      <c r="X9" s="13"/>
      <c r="Y9" s="6"/>
      <c r="Z9" s="12"/>
      <c r="AA9" s="15">
        <v>0</v>
      </c>
      <c r="AB9" s="6" t="s">
        <v>41</v>
      </c>
      <c r="AC9" s="10">
        <f>VLOOKUP(AB9,'[1]ESTADOS ACTUALES CONTRATO'!$E$4:$F$11,2,FALSE)</f>
        <v>2</v>
      </c>
      <c r="AD9" s="6"/>
      <c r="AE9" s="6"/>
      <c r="AF9" s="6" t="s">
        <v>60</v>
      </c>
      <c r="AG9" s="16" t="s">
        <v>61</v>
      </c>
    </row>
    <row r="10" spans="1:33" hidden="1" x14ac:dyDescent="0.25">
      <c r="A10" s="4" t="s">
        <v>33</v>
      </c>
      <c r="B10" s="5">
        <f>VLOOKUP(A10,[1]LOCALIDAD!$A$3:$C$22,3,FALSE)</f>
        <v>3</v>
      </c>
      <c r="C10" s="6" t="s">
        <v>34</v>
      </c>
      <c r="D10" s="7" t="str">
        <f t="shared" si="0"/>
        <v>O219001</v>
      </c>
      <c r="E10" s="8" t="s">
        <v>35</v>
      </c>
      <c r="F10" s="8" t="s">
        <v>36</v>
      </c>
      <c r="G10" s="6">
        <v>900960810</v>
      </c>
      <c r="H10" s="8" t="s">
        <v>62</v>
      </c>
      <c r="I10" s="6" t="s">
        <v>63</v>
      </c>
      <c r="J10" s="10">
        <f>VLOOKUP(I10,[1]TIPOS_CONTRATOS!$E$4:$F$19,2,FALSE)</f>
        <v>13</v>
      </c>
      <c r="K10" s="6">
        <v>226</v>
      </c>
      <c r="L10" s="11">
        <v>2020</v>
      </c>
      <c r="M10" s="6">
        <v>408</v>
      </c>
      <c r="N10" s="6">
        <v>388</v>
      </c>
      <c r="O10" s="12" t="s">
        <v>39</v>
      </c>
      <c r="P10" s="12" t="s">
        <v>56</v>
      </c>
      <c r="Q10" s="12">
        <v>44256</v>
      </c>
      <c r="R10" s="12">
        <v>44681</v>
      </c>
      <c r="S10" s="13">
        <v>20000000</v>
      </c>
      <c r="T10" s="13">
        <v>20019</v>
      </c>
      <c r="U10" s="14">
        <v>0</v>
      </c>
      <c r="V10" s="6"/>
      <c r="W10" s="10" t="e">
        <f>VLOOKUP(V10,[1]TIPOS_ANULACION!$D$5:$E$6,2,FALSE)</f>
        <v>#N/A</v>
      </c>
      <c r="X10" s="13"/>
      <c r="Y10" s="6"/>
      <c r="Z10" s="12"/>
      <c r="AA10" s="15">
        <v>20019</v>
      </c>
      <c r="AB10" s="6" t="s">
        <v>41</v>
      </c>
      <c r="AC10" s="10">
        <f>VLOOKUP(AB10,'[1]ESTADOS ACTUALES CONTRATO'!$E$4:$F$11,2,FALSE)</f>
        <v>2</v>
      </c>
      <c r="AD10" s="6"/>
      <c r="AE10" s="6" t="s">
        <v>64</v>
      </c>
      <c r="AF10" s="6" t="s">
        <v>65</v>
      </c>
      <c r="AG10" s="16" t="s">
        <v>66</v>
      </c>
    </row>
    <row r="11" spans="1:33" hidden="1" x14ac:dyDescent="0.25">
      <c r="A11" s="4" t="s">
        <v>33</v>
      </c>
      <c r="B11" s="5">
        <f>VLOOKUP(A11,[1]LOCALIDAD!$A$3:$C$22,3,FALSE)</f>
        <v>3</v>
      </c>
      <c r="C11" s="6" t="s">
        <v>34</v>
      </c>
      <c r="D11" s="7" t="str">
        <f t="shared" si="0"/>
        <v>O219001</v>
      </c>
      <c r="E11" s="8" t="s">
        <v>35</v>
      </c>
      <c r="F11" s="8" t="s">
        <v>36</v>
      </c>
      <c r="G11" s="6">
        <v>860002184</v>
      </c>
      <c r="H11" s="8" t="s">
        <v>37</v>
      </c>
      <c r="I11" s="6" t="s">
        <v>63</v>
      </c>
      <c r="J11" s="10">
        <f>VLOOKUP(I11,[1]TIPOS_CONTRATOS!$E$4:$F$19,2,FALSE)</f>
        <v>13</v>
      </c>
      <c r="K11" s="6">
        <v>1</v>
      </c>
      <c r="L11" s="11">
        <v>2021</v>
      </c>
      <c r="M11" s="6">
        <v>409</v>
      </c>
      <c r="N11" s="6">
        <v>389</v>
      </c>
      <c r="O11" s="12" t="s">
        <v>39</v>
      </c>
      <c r="P11" s="12" t="s">
        <v>40</v>
      </c>
      <c r="Q11" s="12">
        <v>44221</v>
      </c>
      <c r="R11" s="12">
        <v>44654</v>
      </c>
      <c r="S11" s="13">
        <v>124600245</v>
      </c>
      <c r="T11" s="13">
        <v>3427400</v>
      </c>
      <c r="U11" s="14">
        <v>0</v>
      </c>
      <c r="V11" s="6"/>
      <c r="W11" s="10" t="e">
        <f>VLOOKUP(V11,[1]TIPOS_ANULACION!$D$5:$E$6,2,FALSE)</f>
        <v>#N/A</v>
      </c>
      <c r="X11" s="13"/>
      <c r="Y11" s="6"/>
      <c r="Z11" s="12"/>
      <c r="AA11" s="15">
        <v>3427400</v>
      </c>
      <c r="AB11" s="6" t="s">
        <v>41</v>
      </c>
      <c r="AC11" s="10">
        <f>VLOOKUP(AB11,'[1]ESTADOS ACTUALES CONTRATO'!$E$4:$F$11,2,FALSE)</f>
        <v>2</v>
      </c>
      <c r="AD11" s="6"/>
      <c r="AE11" s="6"/>
      <c r="AF11" s="6" t="s">
        <v>67</v>
      </c>
      <c r="AG11" s="16" t="s">
        <v>43</v>
      </c>
    </row>
    <row r="12" spans="1:33" hidden="1" x14ac:dyDescent="0.25">
      <c r="A12" s="4" t="s">
        <v>33</v>
      </c>
      <c r="B12" s="5">
        <f>VLOOKUP(A12,[1]LOCALIDAD!$A$3:$C$22,3,FALSE)</f>
        <v>3</v>
      </c>
      <c r="C12" s="6" t="s">
        <v>34</v>
      </c>
      <c r="D12" s="7" t="str">
        <f t="shared" si="0"/>
        <v>O219001</v>
      </c>
      <c r="E12" s="8" t="s">
        <v>35</v>
      </c>
      <c r="F12" s="8" t="s">
        <v>36</v>
      </c>
      <c r="G12" s="6">
        <v>830095213</v>
      </c>
      <c r="H12" s="8" t="s">
        <v>68</v>
      </c>
      <c r="I12" s="6" t="s">
        <v>55</v>
      </c>
      <c r="J12" s="10">
        <f>VLOOKUP(I12,[1]TIPOS_CONTRATOS!$E$4:$F$19,2,FALSE)</f>
        <v>19</v>
      </c>
      <c r="K12" s="6">
        <v>63293</v>
      </c>
      <c r="L12" s="11">
        <v>2021</v>
      </c>
      <c r="M12" s="6">
        <v>410</v>
      </c>
      <c r="N12" s="6">
        <v>390</v>
      </c>
      <c r="O12" s="12" t="s">
        <v>39</v>
      </c>
      <c r="P12" s="12" t="s">
        <v>56</v>
      </c>
      <c r="Q12" s="12">
        <v>44204</v>
      </c>
      <c r="R12" s="12">
        <v>44964</v>
      </c>
      <c r="S12" s="13">
        <v>21320000</v>
      </c>
      <c r="T12" s="13">
        <v>124737</v>
      </c>
      <c r="U12" s="14">
        <v>74928</v>
      </c>
      <c r="V12" s="6"/>
      <c r="W12" s="10" t="e">
        <f>VLOOKUP(V12,[1]TIPOS_ANULACION!$D$5:$E$6,2,FALSE)</f>
        <v>#N/A</v>
      </c>
      <c r="X12" s="13"/>
      <c r="Y12" s="6"/>
      <c r="Z12" s="12"/>
      <c r="AA12" s="15">
        <v>49809</v>
      </c>
      <c r="AB12" s="6" t="s">
        <v>41</v>
      </c>
      <c r="AC12" s="10">
        <f>VLOOKUP(AB12,'[1]ESTADOS ACTUALES CONTRATO'!$E$4:$F$11,2,FALSE)</f>
        <v>2</v>
      </c>
      <c r="AD12" s="6"/>
      <c r="AE12" s="6"/>
      <c r="AF12" s="6"/>
      <c r="AG12" s="16"/>
    </row>
    <row r="13" spans="1:33" hidden="1" x14ac:dyDescent="0.25">
      <c r="A13" s="4" t="s">
        <v>33</v>
      </c>
      <c r="B13" s="5">
        <f>VLOOKUP(A13,[1]LOCALIDAD!$A$3:$C$22,3,FALSE)</f>
        <v>3</v>
      </c>
      <c r="C13" s="6" t="s">
        <v>34</v>
      </c>
      <c r="D13" s="7" t="str">
        <f t="shared" si="0"/>
        <v>O219001</v>
      </c>
      <c r="E13" s="8" t="s">
        <v>35</v>
      </c>
      <c r="F13" s="8" t="s">
        <v>36</v>
      </c>
      <c r="G13" s="6">
        <v>901173899</v>
      </c>
      <c r="H13" s="8" t="s">
        <v>69</v>
      </c>
      <c r="I13" s="6" t="s">
        <v>47</v>
      </c>
      <c r="J13" s="10">
        <f>VLOOKUP(I13,[1]TIPOS_CONTRATOS!$E$4:$F$19,2,FALSE)</f>
        <v>10</v>
      </c>
      <c r="K13" s="6">
        <v>156</v>
      </c>
      <c r="L13" s="11">
        <v>2022</v>
      </c>
      <c r="M13" s="6">
        <v>411</v>
      </c>
      <c r="N13" s="6">
        <v>391</v>
      </c>
      <c r="O13" s="12" t="s">
        <v>39</v>
      </c>
      <c r="P13" s="12" t="s">
        <v>40</v>
      </c>
      <c r="Q13" s="12">
        <v>44690</v>
      </c>
      <c r="R13" s="12">
        <v>44934</v>
      </c>
      <c r="S13" s="13">
        <v>27846000</v>
      </c>
      <c r="T13" s="13">
        <v>14000000</v>
      </c>
      <c r="U13" s="14">
        <v>10682376</v>
      </c>
      <c r="V13" s="6"/>
      <c r="W13" s="10" t="e">
        <f>VLOOKUP(V13,[1]TIPOS_ANULACION!$D$5:$E$6,2,FALSE)</f>
        <v>#N/A</v>
      </c>
      <c r="X13" s="13"/>
      <c r="Y13" s="6"/>
      <c r="Z13" s="12"/>
      <c r="AA13" s="15">
        <v>3317624</v>
      </c>
      <c r="AB13" s="6" t="s">
        <v>41</v>
      </c>
      <c r="AC13" s="10">
        <f>VLOOKUP(AB13,'[1]ESTADOS ACTUALES CONTRATO'!$E$4:$F$11,2,FALSE)</f>
        <v>2</v>
      </c>
      <c r="AD13" s="6"/>
      <c r="AE13" s="6"/>
      <c r="AF13" s="6" t="s">
        <v>70</v>
      </c>
      <c r="AG13" s="16" t="s">
        <v>71</v>
      </c>
    </row>
    <row r="14" spans="1:33" hidden="1" x14ac:dyDescent="0.25">
      <c r="A14" s="4" t="s">
        <v>33</v>
      </c>
      <c r="B14" s="5">
        <f>VLOOKUP(A14,[1]LOCALIDAD!$A$3:$C$22,3,FALSE)</f>
        <v>3</v>
      </c>
      <c r="C14" s="6" t="s">
        <v>34</v>
      </c>
      <c r="D14" s="7" t="str">
        <f t="shared" si="0"/>
        <v>O219001</v>
      </c>
      <c r="E14" s="8" t="s">
        <v>35</v>
      </c>
      <c r="F14" s="8" t="s">
        <v>36</v>
      </c>
      <c r="G14" s="6">
        <v>800240740</v>
      </c>
      <c r="H14" s="8" t="s">
        <v>72</v>
      </c>
      <c r="I14" s="6" t="s">
        <v>47</v>
      </c>
      <c r="J14" s="10">
        <f>VLOOKUP(I14,[1]TIPOS_CONTRATOS!$E$4:$F$19,2,FALSE)</f>
        <v>10</v>
      </c>
      <c r="K14" s="6">
        <v>159</v>
      </c>
      <c r="L14" s="11">
        <v>2022</v>
      </c>
      <c r="M14" s="6">
        <v>412</v>
      </c>
      <c r="N14" s="6">
        <v>392</v>
      </c>
      <c r="O14" s="12" t="s">
        <v>39</v>
      </c>
      <c r="P14" s="12" t="s">
        <v>40</v>
      </c>
      <c r="Q14" s="12">
        <v>44683</v>
      </c>
      <c r="R14" s="12">
        <v>44986</v>
      </c>
      <c r="S14" s="13">
        <v>27000000</v>
      </c>
      <c r="T14" s="13">
        <v>988323</v>
      </c>
      <c r="U14" s="14">
        <v>988323</v>
      </c>
      <c r="V14" s="6"/>
      <c r="W14" s="10" t="e">
        <f>VLOOKUP(V14,[1]TIPOS_ANULACION!$D$5:$E$6,2,FALSE)</f>
        <v>#N/A</v>
      </c>
      <c r="X14" s="13"/>
      <c r="Y14" s="6"/>
      <c r="Z14" s="12"/>
      <c r="AA14" s="15">
        <v>0</v>
      </c>
      <c r="AB14" s="6" t="s">
        <v>41</v>
      </c>
      <c r="AC14" s="10">
        <f>VLOOKUP(AB14,'[1]ESTADOS ACTUALES CONTRATO'!$E$4:$F$11,2,FALSE)</f>
        <v>2</v>
      </c>
      <c r="AD14" s="6"/>
      <c r="AE14" s="6" t="s">
        <v>73</v>
      </c>
      <c r="AF14" s="6" t="s">
        <v>74</v>
      </c>
      <c r="AG14" s="16" t="s">
        <v>75</v>
      </c>
    </row>
    <row r="15" spans="1:33" hidden="1" x14ac:dyDescent="0.25">
      <c r="A15" s="4" t="s">
        <v>33</v>
      </c>
      <c r="B15" s="5">
        <f>VLOOKUP(A15,[1]LOCALIDAD!$A$3:$C$22,3,FALSE)</f>
        <v>3</v>
      </c>
      <c r="C15" s="6" t="s">
        <v>34</v>
      </c>
      <c r="D15" s="7" t="str">
        <f t="shared" si="0"/>
        <v>O219001</v>
      </c>
      <c r="E15" s="8" t="s">
        <v>35</v>
      </c>
      <c r="F15" s="8" t="s">
        <v>36</v>
      </c>
      <c r="G15" s="6">
        <v>860042600</v>
      </c>
      <c r="H15" s="8" t="s">
        <v>76</v>
      </c>
      <c r="I15" s="6" t="s">
        <v>77</v>
      </c>
      <c r="J15" s="10">
        <f>VLOOKUP(I15,[1]TIPOS_CONTRATOS!$E$4:$F$19,2,FALSE)</f>
        <v>6</v>
      </c>
      <c r="K15" s="6">
        <v>110129498</v>
      </c>
      <c r="L15" s="11">
        <v>2022</v>
      </c>
      <c r="M15" s="6">
        <v>413</v>
      </c>
      <c r="N15" s="6">
        <v>393</v>
      </c>
      <c r="O15" s="12" t="s">
        <v>39</v>
      </c>
      <c r="P15" s="12"/>
      <c r="Q15" s="12"/>
      <c r="R15" s="12"/>
      <c r="S15" s="13"/>
      <c r="T15" s="13">
        <v>1628372</v>
      </c>
      <c r="U15" s="14">
        <v>1628372</v>
      </c>
      <c r="V15" s="6"/>
      <c r="W15" s="10" t="e">
        <f>VLOOKUP(V15,[1]TIPOS_ANULACION!$D$5:$E$6,2,FALSE)</f>
        <v>#N/A</v>
      </c>
      <c r="X15" s="13"/>
      <c r="Y15" s="6"/>
      <c r="Z15" s="12"/>
      <c r="AA15" s="15">
        <v>0</v>
      </c>
      <c r="AB15" s="6" t="s">
        <v>41</v>
      </c>
      <c r="AC15" s="10">
        <f>VLOOKUP(AB15,'[1]ESTADOS ACTUALES CONTRATO'!$E$4:$F$11,2,FALSE)</f>
        <v>2</v>
      </c>
      <c r="AD15" s="6"/>
      <c r="AE15" s="6"/>
      <c r="AF15" s="6" t="s">
        <v>78</v>
      </c>
      <c r="AG15" s="16"/>
    </row>
    <row r="16" spans="1:33" hidden="1" x14ac:dyDescent="0.25">
      <c r="A16" s="4" t="s">
        <v>33</v>
      </c>
      <c r="B16" s="5">
        <f>VLOOKUP(A16,[1]LOCALIDAD!$A$3:$C$22,3,FALSE)</f>
        <v>3</v>
      </c>
      <c r="C16" s="6" t="s">
        <v>34</v>
      </c>
      <c r="D16" s="7" t="str">
        <f t="shared" si="0"/>
        <v>O219001</v>
      </c>
      <c r="E16" s="8" t="s">
        <v>35</v>
      </c>
      <c r="F16" s="8" t="s">
        <v>36</v>
      </c>
      <c r="G16" s="6">
        <v>830068543</v>
      </c>
      <c r="H16" s="8" t="s">
        <v>54</v>
      </c>
      <c r="I16" s="6" t="s">
        <v>55</v>
      </c>
      <c r="J16" s="10">
        <f>VLOOKUP(I16,[1]TIPOS_CONTRATOS!$E$4:$F$19,2,FALSE)</f>
        <v>19</v>
      </c>
      <c r="K16" s="6">
        <v>85247</v>
      </c>
      <c r="L16" s="11">
        <v>2022</v>
      </c>
      <c r="M16" s="6">
        <v>414</v>
      </c>
      <c r="N16" s="6">
        <v>394</v>
      </c>
      <c r="O16" s="12" t="s">
        <v>39</v>
      </c>
      <c r="P16" s="12" t="s">
        <v>56</v>
      </c>
      <c r="Q16" s="12">
        <v>44608</v>
      </c>
      <c r="R16" s="12">
        <v>45046</v>
      </c>
      <c r="S16" s="13">
        <v>99116236.109999999</v>
      </c>
      <c r="T16" s="13">
        <v>493694</v>
      </c>
      <c r="U16" s="14">
        <v>493694</v>
      </c>
      <c r="V16" s="6"/>
      <c r="W16" s="10" t="e">
        <f>VLOOKUP(V16,[1]TIPOS_ANULACION!$D$5:$E$6,2,FALSE)</f>
        <v>#N/A</v>
      </c>
      <c r="X16" s="13"/>
      <c r="Y16" s="6"/>
      <c r="Z16" s="12"/>
      <c r="AA16" s="15">
        <v>0</v>
      </c>
      <c r="AB16" s="6" t="s">
        <v>57</v>
      </c>
      <c r="AC16" s="10">
        <f>VLOOKUP(AB16,'[1]ESTADOS ACTUALES CONTRATO'!$E$4:$F$11,2,FALSE)</f>
        <v>3</v>
      </c>
      <c r="AD16" s="6"/>
      <c r="AE16" s="6"/>
      <c r="AF16" s="6" t="s">
        <v>49</v>
      </c>
      <c r="AG16" s="16" t="s">
        <v>50</v>
      </c>
    </row>
    <row r="17" spans="1:33" x14ac:dyDescent="0.25">
      <c r="A17" s="4" t="s">
        <v>33</v>
      </c>
      <c r="B17" s="5">
        <f>VLOOKUP(A17,[1]LOCALIDAD!$A$3:$C$22,3,FALSE)</f>
        <v>3</v>
      </c>
      <c r="C17" s="6" t="s">
        <v>34</v>
      </c>
      <c r="D17" s="7" t="str">
        <f t="shared" si="0"/>
        <v>O219001</v>
      </c>
      <c r="E17" s="8" t="s">
        <v>35</v>
      </c>
      <c r="F17" s="8" t="s">
        <v>36</v>
      </c>
      <c r="G17" s="6">
        <v>860037013</v>
      </c>
      <c r="H17" s="8" t="s">
        <v>79</v>
      </c>
      <c r="I17" s="6" t="s">
        <v>38</v>
      </c>
      <c r="J17" s="10">
        <f>VLOOKUP(I17,[1]TIPOS_CONTRATOS!$E$4:$F$19,2,FALSE)</f>
        <v>12</v>
      </c>
      <c r="K17" s="6">
        <v>179</v>
      </c>
      <c r="L17" s="11">
        <v>2022</v>
      </c>
      <c r="M17" s="6">
        <v>415</v>
      </c>
      <c r="N17" s="6">
        <v>395</v>
      </c>
      <c r="O17" s="12" t="s">
        <v>39</v>
      </c>
      <c r="P17" s="12" t="s">
        <v>40</v>
      </c>
      <c r="Q17" s="12">
        <v>44885</v>
      </c>
      <c r="R17" s="12">
        <v>45249</v>
      </c>
      <c r="S17" s="13">
        <v>9870000</v>
      </c>
      <c r="T17" s="13">
        <v>9870000</v>
      </c>
      <c r="U17" s="14">
        <v>9870000</v>
      </c>
      <c r="V17" s="6"/>
      <c r="W17" s="10" t="e">
        <f>VLOOKUP(V17,[1]TIPOS_ANULACION!$D$5:$E$6,2,FALSE)</f>
        <v>#N/A</v>
      </c>
      <c r="X17" s="13"/>
      <c r="Y17" s="6"/>
      <c r="Z17" s="12"/>
      <c r="AA17" s="15">
        <v>0</v>
      </c>
      <c r="AB17" s="6" t="s">
        <v>80</v>
      </c>
      <c r="AC17" s="10">
        <f>VLOOKUP(AB17,'[1]ESTADOS ACTUALES CONTRATO'!$E$4:$F$11,2,FALSE)</f>
        <v>1</v>
      </c>
      <c r="AD17" s="6"/>
      <c r="AE17" s="6"/>
      <c r="AF17" s="6" t="s">
        <v>42</v>
      </c>
      <c r="AG17" s="16" t="s">
        <v>43</v>
      </c>
    </row>
    <row r="18" spans="1:33" hidden="1" x14ac:dyDescent="0.25">
      <c r="A18" s="4" t="s">
        <v>33</v>
      </c>
      <c r="B18" s="5">
        <f>VLOOKUP(A18,[1]LOCALIDAD!$A$3:$C$22,3,FALSE)</f>
        <v>3</v>
      </c>
      <c r="C18" s="6" t="s">
        <v>34</v>
      </c>
      <c r="D18" s="7" t="str">
        <f t="shared" si="0"/>
        <v>O219001</v>
      </c>
      <c r="E18" s="8" t="s">
        <v>35</v>
      </c>
      <c r="F18" s="8" t="s">
        <v>36</v>
      </c>
      <c r="G18" s="6">
        <v>860063875</v>
      </c>
      <c r="H18" s="8" t="s">
        <v>81</v>
      </c>
      <c r="I18" s="6" t="s">
        <v>45</v>
      </c>
      <c r="J18" s="10">
        <f>VLOOKUP(I18,[1]TIPOS_CONTRATOS!$E$4:$F$19,2,FALSE)</f>
        <v>14</v>
      </c>
      <c r="K18" s="6">
        <v>60737467</v>
      </c>
      <c r="L18" s="11"/>
      <c r="M18" s="6">
        <v>416</v>
      </c>
      <c r="N18" s="6">
        <v>396</v>
      </c>
      <c r="O18" s="12" t="s">
        <v>39</v>
      </c>
      <c r="P18" s="12"/>
      <c r="Q18" s="12"/>
      <c r="R18" s="12"/>
      <c r="S18" s="13"/>
      <c r="T18" s="13">
        <v>546817</v>
      </c>
      <c r="U18" s="14">
        <v>546817</v>
      </c>
      <c r="V18" s="6"/>
      <c r="W18" s="10" t="e">
        <f>VLOOKUP(V18,[1]TIPOS_ANULACION!$D$5:$E$6,2,FALSE)</f>
        <v>#N/A</v>
      </c>
      <c r="X18" s="13"/>
      <c r="Y18" s="6"/>
      <c r="Z18" s="12"/>
      <c r="AA18" s="15">
        <v>0</v>
      </c>
      <c r="AB18" s="6" t="s">
        <v>41</v>
      </c>
      <c r="AC18" s="10">
        <f>VLOOKUP(AB18,'[1]ESTADOS ACTUALES CONTRATO'!$E$4:$F$11,2,FALSE)</f>
        <v>2</v>
      </c>
      <c r="AD18" s="6"/>
      <c r="AE18" s="6"/>
      <c r="AF18" s="6" t="s">
        <v>78</v>
      </c>
      <c r="AG18" s="16"/>
    </row>
    <row r="19" spans="1:33" hidden="1" x14ac:dyDescent="0.25">
      <c r="A19" s="4" t="s">
        <v>33</v>
      </c>
      <c r="B19" s="5">
        <f>VLOOKUP(A19,[1]LOCALIDAD!$A$3:$C$22,3,FALSE)</f>
        <v>3</v>
      </c>
      <c r="C19" s="6" t="s">
        <v>34</v>
      </c>
      <c r="D19" s="7" t="str">
        <f t="shared" si="0"/>
        <v>O219001</v>
      </c>
      <c r="E19" s="8" t="s">
        <v>35</v>
      </c>
      <c r="F19" s="8" t="s">
        <v>36</v>
      </c>
      <c r="G19" s="6">
        <v>900117244</v>
      </c>
      <c r="H19" s="8" t="s">
        <v>82</v>
      </c>
      <c r="I19" s="6" t="s">
        <v>55</v>
      </c>
      <c r="J19" s="10">
        <f>VLOOKUP(I19,[1]TIPOS_CONTRATOS!$E$4:$F$19,2,FALSE)</f>
        <v>19</v>
      </c>
      <c r="K19" s="6">
        <v>95772</v>
      </c>
      <c r="L19" s="11">
        <v>2022</v>
      </c>
      <c r="M19" s="6">
        <v>417</v>
      </c>
      <c r="N19" s="6">
        <v>397</v>
      </c>
      <c r="O19" s="12" t="s">
        <v>39</v>
      </c>
      <c r="P19" s="12" t="s">
        <v>40</v>
      </c>
      <c r="Q19" s="12">
        <v>44813</v>
      </c>
      <c r="R19" s="12">
        <v>44993</v>
      </c>
      <c r="S19" s="13">
        <v>138910464</v>
      </c>
      <c r="T19" s="13">
        <v>18300000</v>
      </c>
      <c r="U19" s="14">
        <v>12818006</v>
      </c>
      <c r="V19" s="6"/>
      <c r="W19" s="10" t="e">
        <f>VLOOKUP(V19,[1]TIPOS_ANULACION!$D$5:$E$6,2,FALSE)</f>
        <v>#N/A</v>
      </c>
      <c r="X19" s="13"/>
      <c r="Y19" s="6"/>
      <c r="Z19" s="12"/>
      <c r="AA19" s="15">
        <v>5481994</v>
      </c>
      <c r="AB19" s="6" t="s">
        <v>41</v>
      </c>
      <c r="AC19" s="10">
        <f>VLOOKUP(AB19,'[1]ESTADOS ACTUALES CONTRATO'!$E$4:$F$11,2,FALSE)</f>
        <v>2</v>
      </c>
      <c r="AD19" s="6"/>
      <c r="AE19" s="6"/>
      <c r="AF19" s="6"/>
      <c r="AG19" s="16"/>
    </row>
    <row r="20" spans="1:33" hidden="1" x14ac:dyDescent="0.25">
      <c r="A20" s="4" t="s">
        <v>33</v>
      </c>
      <c r="B20" s="5">
        <f>VLOOKUP(A20,[1]LOCALIDAD!$A$3:$C$22,3,FALSE)</f>
        <v>3</v>
      </c>
      <c r="C20" s="6" t="s">
        <v>34</v>
      </c>
      <c r="D20" s="7" t="str">
        <f t="shared" si="0"/>
        <v>O219001</v>
      </c>
      <c r="E20" s="8" t="s">
        <v>35</v>
      </c>
      <c r="F20" s="8" t="s">
        <v>36</v>
      </c>
      <c r="G20" s="6">
        <v>860005289</v>
      </c>
      <c r="H20" s="8" t="s">
        <v>46</v>
      </c>
      <c r="I20" s="6" t="s">
        <v>47</v>
      </c>
      <c r="J20" s="10">
        <f>VLOOKUP(I20,[1]TIPOS_CONTRATOS!$E$4:$F$19,2,FALSE)</f>
        <v>10</v>
      </c>
      <c r="K20" s="6">
        <v>146</v>
      </c>
      <c r="L20" s="11">
        <v>2022</v>
      </c>
      <c r="M20" s="6">
        <v>418</v>
      </c>
      <c r="N20" s="6">
        <v>398</v>
      </c>
      <c r="O20" s="12" t="s">
        <v>39</v>
      </c>
      <c r="P20" s="12" t="s">
        <v>40</v>
      </c>
      <c r="Q20" s="12">
        <v>44630</v>
      </c>
      <c r="R20" s="12">
        <v>45077</v>
      </c>
      <c r="S20" s="13">
        <v>13588829</v>
      </c>
      <c r="T20" s="13">
        <v>4000000</v>
      </c>
      <c r="U20" s="14">
        <v>2811677</v>
      </c>
      <c r="V20" s="6" t="s">
        <v>83</v>
      </c>
      <c r="W20" s="10">
        <f>VLOOKUP(V20,[1]TIPOS_ANULACION!$D$5:$E$6,2,FALSE)</f>
        <v>1</v>
      </c>
      <c r="X20" s="13">
        <v>1188323</v>
      </c>
      <c r="Y20" s="6">
        <v>2</v>
      </c>
      <c r="Z20" s="12">
        <v>45222</v>
      </c>
      <c r="AA20" s="15">
        <v>0</v>
      </c>
      <c r="AB20" s="6" t="s">
        <v>57</v>
      </c>
      <c r="AC20" s="10">
        <f>VLOOKUP(AB20,'[1]ESTADOS ACTUALES CONTRATO'!$E$4:$F$11,2,FALSE)</f>
        <v>3</v>
      </c>
      <c r="AD20" s="6"/>
      <c r="AE20" s="6" t="s">
        <v>84</v>
      </c>
      <c r="AF20" s="6" t="s">
        <v>49</v>
      </c>
      <c r="AG20" s="16" t="s">
        <v>50</v>
      </c>
    </row>
    <row r="21" spans="1:33" hidden="1" x14ac:dyDescent="0.25">
      <c r="A21" s="4" t="s">
        <v>33</v>
      </c>
      <c r="B21" s="5">
        <f>VLOOKUP(A21,[1]LOCALIDAD!$A$3:$C$22,3,FALSE)</f>
        <v>3</v>
      </c>
      <c r="C21" s="6" t="s">
        <v>34</v>
      </c>
      <c r="D21" s="7" t="str">
        <f t="shared" si="0"/>
        <v>O219001</v>
      </c>
      <c r="E21" s="8" t="s">
        <v>35</v>
      </c>
      <c r="F21" s="8" t="s">
        <v>36</v>
      </c>
      <c r="G21" s="6">
        <v>860063875</v>
      </c>
      <c r="H21" s="8" t="s">
        <v>81</v>
      </c>
      <c r="I21" s="6" t="s">
        <v>45</v>
      </c>
      <c r="J21" s="10">
        <f>VLOOKUP(I21,[1]TIPOS_CONTRATOS!$E$4:$F$19,2,FALSE)</f>
        <v>14</v>
      </c>
      <c r="K21" s="6">
        <v>60737467</v>
      </c>
      <c r="L21" s="11"/>
      <c r="M21" s="6">
        <v>419</v>
      </c>
      <c r="N21" s="6">
        <v>399</v>
      </c>
      <c r="O21" s="12" t="s">
        <v>39</v>
      </c>
      <c r="P21" s="12"/>
      <c r="Q21" s="12"/>
      <c r="R21" s="12"/>
      <c r="S21" s="13"/>
      <c r="T21" s="13">
        <v>334323</v>
      </c>
      <c r="U21" s="14">
        <v>334323</v>
      </c>
      <c r="V21" s="6"/>
      <c r="W21" s="10" t="e">
        <f>VLOOKUP(V21,[1]TIPOS_ANULACION!$D$5:$E$6,2,FALSE)</f>
        <v>#N/A</v>
      </c>
      <c r="X21" s="13"/>
      <c r="Y21" s="6"/>
      <c r="Z21" s="12"/>
      <c r="AA21" s="15">
        <v>0</v>
      </c>
      <c r="AB21" s="6" t="s">
        <v>41</v>
      </c>
      <c r="AC21" s="10">
        <f>VLOOKUP(AB21,'[1]ESTADOS ACTUALES CONTRATO'!$E$4:$F$11,2,FALSE)</f>
        <v>2</v>
      </c>
      <c r="AD21" s="6"/>
      <c r="AE21" s="6"/>
      <c r="AF21" s="6" t="s">
        <v>78</v>
      </c>
      <c r="AG21" s="16"/>
    </row>
    <row r="22" spans="1:33" x14ac:dyDescent="0.25">
      <c r="A22" s="4" t="s">
        <v>33</v>
      </c>
      <c r="B22" s="5">
        <f>VLOOKUP(A22,[1]LOCALIDAD!$A$3:$C$22,3,FALSE)</f>
        <v>3</v>
      </c>
      <c r="C22" s="6" t="s">
        <v>34</v>
      </c>
      <c r="D22" s="7" t="str">
        <f t="shared" si="0"/>
        <v>O219001</v>
      </c>
      <c r="E22" s="8" t="s">
        <v>35</v>
      </c>
      <c r="F22" s="8" t="s">
        <v>36</v>
      </c>
      <c r="G22" s="6">
        <v>830095213</v>
      </c>
      <c r="H22" s="8" t="s">
        <v>68</v>
      </c>
      <c r="I22" s="6" t="s">
        <v>55</v>
      </c>
      <c r="J22" s="10">
        <f>VLOOKUP(I22,[1]TIPOS_CONTRATOS!$E$4:$F$19,2,FALSE)</f>
        <v>19</v>
      </c>
      <c r="K22" s="6">
        <v>99545</v>
      </c>
      <c r="L22" s="11">
        <v>2022</v>
      </c>
      <c r="M22" s="6">
        <v>420</v>
      </c>
      <c r="N22" s="6">
        <v>400</v>
      </c>
      <c r="O22" s="12" t="s">
        <v>39</v>
      </c>
      <c r="P22" s="12" t="s">
        <v>40</v>
      </c>
      <c r="Q22" s="12">
        <v>44882</v>
      </c>
      <c r="R22" s="12">
        <v>45245</v>
      </c>
      <c r="S22" s="13">
        <v>31016978</v>
      </c>
      <c r="T22" s="13">
        <v>31016978</v>
      </c>
      <c r="U22" s="14">
        <v>25137187</v>
      </c>
      <c r="V22" s="6"/>
      <c r="W22" s="10" t="e">
        <f>VLOOKUP(V22,[1]TIPOS_ANULACION!$D$5:$E$6,2,FALSE)</f>
        <v>#N/A</v>
      </c>
      <c r="X22" s="13"/>
      <c r="Y22" s="6"/>
      <c r="Z22" s="12"/>
      <c r="AA22" s="15">
        <v>5879791</v>
      </c>
      <c r="AB22" s="6" t="s">
        <v>80</v>
      </c>
      <c r="AC22" s="10">
        <f>VLOOKUP(AB22,'[1]ESTADOS ACTUALES CONTRATO'!$E$4:$F$11,2,FALSE)</f>
        <v>1</v>
      </c>
      <c r="AD22" s="6"/>
      <c r="AE22" s="6"/>
      <c r="AF22" s="6" t="s">
        <v>85</v>
      </c>
      <c r="AG22" s="16"/>
    </row>
    <row r="23" spans="1:33" hidden="1" x14ac:dyDescent="0.25">
      <c r="A23" s="4" t="s">
        <v>33</v>
      </c>
      <c r="B23" s="5">
        <f>VLOOKUP(A23,[1]LOCALIDAD!$A$3:$C$22,3,FALSE)</f>
        <v>3</v>
      </c>
      <c r="C23" s="6" t="s">
        <v>34</v>
      </c>
      <c r="D23" s="7" t="str">
        <f t="shared" si="0"/>
        <v>O219001</v>
      </c>
      <c r="E23" s="8" t="s">
        <v>35</v>
      </c>
      <c r="F23" s="8" t="s">
        <v>36</v>
      </c>
      <c r="G23" s="6">
        <v>900119437</v>
      </c>
      <c r="H23" s="8" t="s">
        <v>86</v>
      </c>
      <c r="I23" s="6" t="s">
        <v>87</v>
      </c>
      <c r="J23" s="10">
        <f>VLOOKUP(I23,[1]TIPOS_CONTRATOS!$E$4:$F$19,2,FALSE)</f>
        <v>2</v>
      </c>
      <c r="K23" s="6">
        <v>310</v>
      </c>
      <c r="L23" s="11">
        <v>2022</v>
      </c>
      <c r="M23" s="6">
        <v>421</v>
      </c>
      <c r="N23" s="6">
        <v>401</v>
      </c>
      <c r="O23" s="12" t="s">
        <v>39</v>
      </c>
      <c r="P23" s="12" t="s">
        <v>40</v>
      </c>
      <c r="Q23" s="12">
        <v>44922</v>
      </c>
      <c r="R23" s="12">
        <v>45103</v>
      </c>
      <c r="S23" s="13">
        <v>20133918</v>
      </c>
      <c r="T23" s="13">
        <v>20133918</v>
      </c>
      <c r="U23" s="14">
        <v>20133918</v>
      </c>
      <c r="V23" s="6"/>
      <c r="W23" s="10" t="e">
        <f>VLOOKUP(V23,[1]TIPOS_ANULACION!$D$5:$E$6,2,FALSE)</f>
        <v>#N/A</v>
      </c>
      <c r="X23" s="13"/>
      <c r="Y23" s="6"/>
      <c r="Z23" s="12"/>
      <c r="AA23" s="15">
        <v>0</v>
      </c>
      <c r="AB23" s="6" t="s">
        <v>41</v>
      </c>
      <c r="AC23" s="10">
        <f>VLOOKUP(AB23,'[1]ESTADOS ACTUALES CONTRATO'!$E$4:$F$11,2,FALSE)</f>
        <v>2</v>
      </c>
      <c r="AD23" s="6"/>
      <c r="AE23" s="6" t="s">
        <v>88</v>
      </c>
      <c r="AF23" s="6" t="s">
        <v>74</v>
      </c>
      <c r="AG23" s="16" t="s">
        <v>75</v>
      </c>
    </row>
    <row r="24" spans="1:33" hidden="1" x14ac:dyDescent="0.25">
      <c r="A24" s="4" t="s">
        <v>33</v>
      </c>
      <c r="B24" s="5">
        <f>VLOOKUP(A24,[1]LOCALIDAD!$A$3:$C$22,3,FALSE)</f>
        <v>3</v>
      </c>
      <c r="C24" s="6" t="s">
        <v>34</v>
      </c>
      <c r="D24" s="7" t="str">
        <f t="shared" si="0"/>
        <v>O219001</v>
      </c>
      <c r="E24" s="8" t="s">
        <v>35</v>
      </c>
      <c r="F24" s="8" t="s">
        <v>36</v>
      </c>
      <c r="G24" s="6">
        <v>800240740</v>
      </c>
      <c r="H24" s="8" t="s">
        <v>72</v>
      </c>
      <c r="I24" s="6" t="s">
        <v>47</v>
      </c>
      <c r="J24" s="10">
        <f>VLOOKUP(I24,[1]TIPOS_CONTRATOS!$E$4:$F$19,2,FALSE)</f>
        <v>10</v>
      </c>
      <c r="K24" s="6">
        <v>159</v>
      </c>
      <c r="L24" s="11">
        <v>2022</v>
      </c>
      <c r="M24" s="6">
        <v>422</v>
      </c>
      <c r="N24" s="6">
        <v>402</v>
      </c>
      <c r="O24" s="12" t="s">
        <v>39</v>
      </c>
      <c r="P24" s="12" t="s">
        <v>40</v>
      </c>
      <c r="Q24" s="12">
        <v>44683</v>
      </c>
      <c r="R24" s="12">
        <v>44986</v>
      </c>
      <c r="S24" s="13">
        <v>27000000</v>
      </c>
      <c r="T24" s="13">
        <v>7200000</v>
      </c>
      <c r="U24" s="14">
        <v>2403062</v>
      </c>
      <c r="V24" s="6"/>
      <c r="W24" s="10" t="e">
        <f>VLOOKUP(V24,[1]TIPOS_ANULACION!$D$5:$E$6,2,FALSE)</f>
        <v>#N/A</v>
      </c>
      <c r="X24" s="13"/>
      <c r="Y24" s="6"/>
      <c r="Z24" s="12"/>
      <c r="AA24" s="15">
        <v>4796938</v>
      </c>
      <c r="AB24" s="6" t="s">
        <v>41</v>
      </c>
      <c r="AC24" s="10">
        <f>VLOOKUP(AB24,'[1]ESTADOS ACTUALES CONTRATO'!$E$4:$F$11,2,FALSE)</f>
        <v>2</v>
      </c>
      <c r="AD24" s="6"/>
      <c r="AE24" s="6" t="s">
        <v>73</v>
      </c>
      <c r="AF24" s="6" t="s">
        <v>74</v>
      </c>
      <c r="AG24" s="16" t="s">
        <v>75</v>
      </c>
    </row>
    <row r="25" spans="1:33" hidden="1" x14ac:dyDescent="0.25">
      <c r="A25" s="4" t="s">
        <v>33</v>
      </c>
      <c r="B25" s="5">
        <f>VLOOKUP(A25,[1]LOCALIDAD!$A$3:$C$22,3,FALSE)</f>
        <v>3</v>
      </c>
      <c r="C25" s="6" t="s">
        <v>34</v>
      </c>
      <c r="D25" s="7" t="str">
        <f t="shared" si="0"/>
        <v>O219001</v>
      </c>
      <c r="E25" s="8" t="s">
        <v>35</v>
      </c>
      <c r="F25" s="8" t="s">
        <v>36</v>
      </c>
      <c r="G25" s="6">
        <v>900823024</v>
      </c>
      <c r="H25" s="8" t="s">
        <v>58</v>
      </c>
      <c r="I25" s="6" t="s">
        <v>47</v>
      </c>
      <c r="J25" s="10">
        <f>VLOOKUP(I25,[1]TIPOS_CONTRATOS!$E$4:$F$19,2,FALSE)</f>
        <v>10</v>
      </c>
      <c r="K25" s="6">
        <v>154</v>
      </c>
      <c r="L25" s="11">
        <v>2022</v>
      </c>
      <c r="M25" s="6">
        <v>423</v>
      </c>
      <c r="N25" s="6">
        <v>403</v>
      </c>
      <c r="O25" s="12" t="s">
        <v>39</v>
      </c>
      <c r="P25" s="12" t="s">
        <v>56</v>
      </c>
      <c r="Q25" s="12">
        <v>44643</v>
      </c>
      <c r="R25" s="12">
        <v>45077</v>
      </c>
      <c r="S25" s="13">
        <v>394990499</v>
      </c>
      <c r="T25" s="13">
        <v>34231530</v>
      </c>
      <c r="U25" s="14">
        <v>34231530</v>
      </c>
      <c r="V25" s="6"/>
      <c r="W25" s="10" t="e">
        <f>VLOOKUP(V25,[1]TIPOS_ANULACION!$D$5:$E$6,2,FALSE)</f>
        <v>#N/A</v>
      </c>
      <c r="X25" s="13"/>
      <c r="Y25" s="6"/>
      <c r="Z25" s="12"/>
      <c r="AA25" s="15">
        <v>0</v>
      </c>
      <c r="AB25" s="6" t="s">
        <v>41</v>
      </c>
      <c r="AC25" s="10">
        <f>VLOOKUP(AB25,'[1]ESTADOS ACTUALES CONTRATO'!$E$4:$F$11,2,FALSE)</f>
        <v>2</v>
      </c>
      <c r="AD25" s="6"/>
      <c r="AE25" s="6"/>
      <c r="AF25" s="6" t="s">
        <v>52</v>
      </c>
      <c r="AG25" s="16" t="s">
        <v>53</v>
      </c>
    </row>
    <row r="26" spans="1:33" hidden="1" x14ac:dyDescent="0.25">
      <c r="A26" s="4" t="s">
        <v>33</v>
      </c>
      <c r="B26" s="5">
        <f>VLOOKUP(A26,[1]LOCALIDAD!$A$3:$C$22,3,FALSE)</f>
        <v>3</v>
      </c>
      <c r="C26" s="6" t="s">
        <v>34</v>
      </c>
      <c r="D26" s="7" t="str">
        <f t="shared" si="0"/>
        <v>O219001</v>
      </c>
      <c r="E26" s="8" t="s">
        <v>35</v>
      </c>
      <c r="F26" s="8" t="s">
        <v>36</v>
      </c>
      <c r="G26" s="6">
        <v>830072707</v>
      </c>
      <c r="H26" s="8" t="s">
        <v>89</v>
      </c>
      <c r="I26" s="6" t="s">
        <v>47</v>
      </c>
      <c r="J26" s="10">
        <f>VLOOKUP(I26,[1]TIPOS_CONTRATOS!$E$4:$F$19,2,FALSE)</f>
        <v>10</v>
      </c>
      <c r="K26" s="6">
        <v>341</v>
      </c>
      <c r="L26" s="11">
        <v>2022</v>
      </c>
      <c r="M26" s="6">
        <v>424</v>
      </c>
      <c r="N26" s="6">
        <v>404</v>
      </c>
      <c r="O26" s="12" t="s">
        <v>39</v>
      </c>
      <c r="P26" s="12" t="s">
        <v>40</v>
      </c>
      <c r="Q26" s="12">
        <v>45056</v>
      </c>
      <c r="R26" s="12">
        <v>45178</v>
      </c>
      <c r="S26" s="13">
        <v>23735000</v>
      </c>
      <c r="T26" s="13">
        <v>23735000</v>
      </c>
      <c r="U26" s="14">
        <v>0</v>
      </c>
      <c r="V26" s="6"/>
      <c r="W26" s="10" t="e">
        <f>VLOOKUP(V26,[1]TIPOS_ANULACION!$D$5:$E$6,2,FALSE)</f>
        <v>#N/A</v>
      </c>
      <c r="X26" s="13"/>
      <c r="Y26" s="6"/>
      <c r="Z26" s="12"/>
      <c r="AA26" s="15">
        <v>23735000</v>
      </c>
      <c r="AB26" s="6" t="s">
        <v>41</v>
      </c>
      <c r="AC26" s="10">
        <f>VLOOKUP(AB26,'[1]ESTADOS ACTUALES CONTRATO'!$E$4:$F$11,2,FALSE)</f>
        <v>2</v>
      </c>
      <c r="AD26" s="6"/>
      <c r="AE26" s="6"/>
      <c r="AF26" s="6" t="s">
        <v>60</v>
      </c>
      <c r="AG26" s="16" t="s">
        <v>61</v>
      </c>
    </row>
    <row r="27" spans="1:33" ht="345" hidden="1" x14ac:dyDescent="0.25">
      <c r="A27" s="4" t="s">
        <v>33</v>
      </c>
      <c r="B27" s="5">
        <f>VLOOKUP(A27,[1]LOCALIDAD!$A$3:$C$22,3,FALSE)</f>
        <v>3</v>
      </c>
      <c r="C27" s="6" t="s">
        <v>90</v>
      </c>
      <c r="D27" s="7" t="str">
        <f t="shared" si="0"/>
        <v>O219002</v>
      </c>
      <c r="E27" s="8" t="s">
        <v>91</v>
      </c>
      <c r="F27" s="8" t="s">
        <v>92</v>
      </c>
      <c r="G27" s="6">
        <v>800242738</v>
      </c>
      <c r="H27" s="8" t="s">
        <v>93</v>
      </c>
      <c r="I27" s="6" t="s">
        <v>55</v>
      </c>
      <c r="J27" s="10">
        <f>VLOOKUP(I27,[1]TIPOS_CONTRATOS!$E$4:$F$19,2,FALSE)</f>
        <v>19</v>
      </c>
      <c r="K27" s="6">
        <v>45438</v>
      </c>
      <c r="L27" s="11">
        <v>2020</v>
      </c>
      <c r="M27" s="6">
        <v>574</v>
      </c>
      <c r="N27" s="6">
        <v>406</v>
      </c>
      <c r="O27" s="12" t="s">
        <v>39</v>
      </c>
      <c r="P27" s="12" t="s">
        <v>56</v>
      </c>
      <c r="Q27" s="12">
        <v>43885</v>
      </c>
      <c r="R27" s="12">
        <v>44252</v>
      </c>
      <c r="S27" s="13">
        <v>81467066.019999996</v>
      </c>
      <c r="T27" s="13">
        <v>9122875</v>
      </c>
      <c r="U27" s="14">
        <v>0</v>
      </c>
      <c r="V27" s="6"/>
      <c r="W27" s="10" t="e">
        <f>VLOOKUP(V27,[1]TIPOS_ANULACION!$D$5:$E$6,2,FALSE)</f>
        <v>#N/A</v>
      </c>
      <c r="X27" s="13"/>
      <c r="Y27" s="6"/>
      <c r="Z27" s="12"/>
      <c r="AA27" s="15">
        <v>9122875</v>
      </c>
      <c r="AB27" s="6" t="s">
        <v>41</v>
      </c>
      <c r="AC27" s="10">
        <f>VLOOKUP(AB27,'[1]ESTADOS ACTUALES CONTRATO'!$E$4:$F$11,2,FALSE)</f>
        <v>2</v>
      </c>
      <c r="AD27" s="6"/>
      <c r="AE27" s="17" t="s">
        <v>94</v>
      </c>
      <c r="AF27" s="6" t="s">
        <v>65</v>
      </c>
      <c r="AG27" s="16" t="s">
        <v>66</v>
      </c>
    </row>
    <row r="28" spans="1:33" hidden="1" x14ac:dyDescent="0.25">
      <c r="A28" s="4" t="s">
        <v>33</v>
      </c>
      <c r="B28" s="5">
        <f>VLOOKUP(A28,[1]LOCALIDAD!$A$3:$C$22,3,FALSE)</f>
        <v>3</v>
      </c>
      <c r="C28" s="6" t="s">
        <v>90</v>
      </c>
      <c r="D28" s="7" t="str">
        <f t="shared" si="0"/>
        <v>O219002</v>
      </c>
      <c r="E28" s="8" t="s">
        <v>91</v>
      </c>
      <c r="F28" s="8" t="s">
        <v>92</v>
      </c>
      <c r="G28" s="6">
        <v>860002184</v>
      </c>
      <c r="H28" s="8" t="s">
        <v>37</v>
      </c>
      <c r="I28" s="6" t="s">
        <v>38</v>
      </c>
      <c r="J28" s="10">
        <f>VLOOKUP(I28,[1]TIPOS_CONTRATOS!$E$4:$F$19,2,FALSE)</f>
        <v>12</v>
      </c>
      <c r="K28" s="6">
        <v>1</v>
      </c>
      <c r="L28" s="11">
        <v>2021</v>
      </c>
      <c r="M28" s="6">
        <v>575</v>
      </c>
      <c r="N28" s="6">
        <v>407</v>
      </c>
      <c r="O28" s="12" t="s">
        <v>39</v>
      </c>
      <c r="P28" s="12" t="s">
        <v>40</v>
      </c>
      <c r="Q28" s="12">
        <v>44221</v>
      </c>
      <c r="R28" s="12">
        <v>44654</v>
      </c>
      <c r="S28" s="13">
        <v>124600245</v>
      </c>
      <c r="T28" s="13">
        <v>1</v>
      </c>
      <c r="U28" s="14">
        <v>0</v>
      </c>
      <c r="V28" s="6"/>
      <c r="W28" s="10" t="e">
        <f>VLOOKUP(V28,[1]TIPOS_ANULACION!$D$5:$E$6,2,FALSE)</f>
        <v>#N/A</v>
      </c>
      <c r="X28" s="13"/>
      <c r="Y28" s="6"/>
      <c r="Z28" s="12"/>
      <c r="AA28" s="15">
        <v>1</v>
      </c>
      <c r="AB28" s="6" t="s">
        <v>41</v>
      </c>
      <c r="AC28" s="10">
        <f>VLOOKUP(AB28,'[1]ESTADOS ACTUALES CONTRATO'!$E$4:$F$11,2,FALSE)</f>
        <v>2</v>
      </c>
      <c r="AD28" s="6"/>
      <c r="AE28" s="6"/>
      <c r="AF28" s="6" t="s">
        <v>42</v>
      </c>
      <c r="AG28" s="16" t="s">
        <v>43</v>
      </c>
    </row>
    <row r="29" spans="1:33" hidden="1" x14ac:dyDescent="0.25">
      <c r="A29" s="4" t="s">
        <v>33</v>
      </c>
      <c r="B29" s="5">
        <f>VLOOKUP(A29,[1]LOCALIDAD!$A$3:$C$22,3,FALSE)</f>
        <v>3</v>
      </c>
      <c r="C29" s="6" t="s">
        <v>90</v>
      </c>
      <c r="D29" s="7" t="str">
        <f t="shared" si="0"/>
        <v>O219002</v>
      </c>
      <c r="E29" s="8" t="s">
        <v>91</v>
      </c>
      <c r="F29" s="8" t="s">
        <v>92</v>
      </c>
      <c r="G29" s="6">
        <v>860005289</v>
      </c>
      <c r="H29" s="8" t="s">
        <v>46</v>
      </c>
      <c r="I29" s="6" t="s">
        <v>47</v>
      </c>
      <c r="J29" s="10">
        <f>VLOOKUP(I29,[1]TIPOS_CONTRATOS!$E$4:$F$19,2,FALSE)</f>
        <v>10</v>
      </c>
      <c r="K29" s="6">
        <v>3</v>
      </c>
      <c r="L29" s="11">
        <v>2021</v>
      </c>
      <c r="M29" s="6">
        <v>576</v>
      </c>
      <c r="N29" s="6">
        <v>408</v>
      </c>
      <c r="O29" s="12" t="s">
        <v>39</v>
      </c>
      <c r="P29" s="12" t="s">
        <v>40</v>
      </c>
      <c r="Q29" s="12">
        <v>44243</v>
      </c>
      <c r="R29" s="12">
        <v>44576</v>
      </c>
      <c r="S29" s="13">
        <v>8772534</v>
      </c>
      <c r="T29" s="13">
        <v>1649750</v>
      </c>
      <c r="U29" s="14">
        <v>1649750</v>
      </c>
      <c r="V29" s="6"/>
      <c r="W29" s="10" t="e">
        <f>VLOOKUP(V29,[1]TIPOS_ANULACION!$D$5:$E$6,2,FALSE)</f>
        <v>#N/A</v>
      </c>
      <c r="X29" s="13"/>
      <c r="Y29" s="6"/>
      <c r="Z29" s="12"/>
      <c r="AA29" s="15">
        <v>0</v>
      </c>
      <c r="AB29" s="6" t="s">
        <v>57</v>
      </c>
      <c r="AC29" s="10">
        <f>VLOOKUP(AB29,'[1]ESTADOS ACTUALES CONTRATO'!$E$4:$F$11,2,FALSE)</f>
        <v>3</v>
      </c>
      <c r="AD29" s="6"/>
      <c r="AE29" s="6" t="s">
        <v>95</v>
      </c>
      <c r="AF29" s="6" t="s">
        <v>49</v>
      </c>
      <c r="AG29" s="16" t="s">
        <v>50</v>
      </c>
    </row>
    <row r="30" spans="1:33" hidden="1" x14ac:dyDescent="0.25">
      <c r="A30" s="4" t="s">
        <v>33</v>
      </c>
      <c r="B30" s="5">
        <f>VLOOKUP(A30,[1]LOCALIDAD!$A$3:$C$22,3,FALSE)</f>
        <v>3</v>
      </c>
      <c r="C30" s="6" t="s">
        <v>90</v>
      </c>
      <c r="D30" s="7" t="str">
        <f t="shared" si="0"/>
        <v>O219002</v>
      </c>
      <c r="E30" s="8" t="s">
        <v>91</v>
      </c>
      <c r="F30" s="8" t="s">
        <v>92</v>
      </c>
      <c r="G30" s="6">
        <v>901211826</v>
      </c>
      <c r="H30" s="8" t="s">
        <v>96</v>
      </c>
      <c r="I30" s="6" t="s">
        <v>63</v>
      </c>
      <c r="J30" s="10">
        <f>VLOOKUP(I30,[1]TIPOS_CONTRATOS!$E$4:$F$19,2,FALSE)</f>
        <v>13</v>
      </c>
      <c r="K30" s="6">
        <v>16</v>
      </c>
      <c r="L30" s="11">
        <v>2021</v>
      </c>
      <c r="M30" s="6">
        <v>577</v>
      </c>
      <c r="N30" s="6">
        <v>409</v>
      </c>
      <c r="O30" s="12" t="s">
        <v>39</v>
      </c>
      <c r="P30" s="12" t="s">
        <v>40</v>
      </c>
      <c r="Q30" s="12">
        <v>44291</v>
      </c>
      <c r="R30" s="12">
        <v>44443</v>
      </c>
      <c r="S30" s="13">
        <v>12975305</v>
      </c>
      <c r="T30" s="13">
        <v>4607305</v>
      </c>
      <c r="U30" s="14">
        <v>2901500</v>
      </c>
      <c r="V30" s="6" t="s">
        <v>83</v>
      </c>
      <c r="W30" s="10">
        <f>VLOOKUP(V30,[1]TIPOS_ANULACION!$D$5:$E$6,2,FALSE)</f>
        <v>1</v>
      </c>
      <c r="X30" s="13">
        <v>1705805</v>
      </c>
      <c r="Y30" s="6">
        <v>2</v>
      </c>
      <c r="Z30" s="12">
        <v>45247</v>
      </c>
      <c r="AA30" s="15">
        <v>0</v>
      </c>
      <c r="AB30" s="6" t="s">
        <v>41</v>
      </c>
      <c r="AC30" s="10">
        <f>VLOOKUP(AB30,'[1]ESTADOS ACTUALES CONTRATO'!$E$4:$F$11,2,FALSE)</f>
        <v>2</v>
      </c>
      <c r="AD30" s="6"/>
      <c r="AE30" s="6"/>
      <c r="AF30" s="6" t="s">
        <v>97</v>
      </c>
      <c r="AG30" s="16" t="s">
        <v>98</v>
      </c>
    </row>
    <row r="31" spans="1:33" hidden="1" x14ac:dyDescent="0.25">
      <c r="A31" s="4" t="s">
        <v>33</v>
      </c>
      <c r="B31" s="5">
        <f>VLOOKUP(A31,[1]LOCALIDAD!$A$3:$C$22,3,FALSE)</f>
        <v>3</v>
      </c>
      <c r="C31" s="6" t="s">
        <v>90</v>
      </c>
      <c r="D31" s="7" t="str">
        <f t="shared" si="0"/>
        <v>O219002</v>
      </c>
      <c r="E31" s="8" t="s">
        <v>91</v>
      </c>
      <c r="F31" s="8" t="s">
        <v>92</v>
      </c>
      <c r="G31" s="6">
        <v>901211826</v>
      </c>
      <c r="H31" s="8" t="s">
        <v>96</v>
      </c>
      <c r="I31" s="6" t="s">
        <v>63</v>
      </c>
      <c r="J31" s="10">
        <f>VLOOKUP(I31,[1]TIPOS_CONTRATOS!$E$4:$F$19,2,FALSE)</f>
        <v>13</v>
      </c>
      <c r="K31" s="6">
        <v>16</v>
      </c>
      <c r="L31" s="11">
        <v>2021</v>
      </c>
      <c r="M31" s="6">
        <v>578</v>
      </c>
      <c r="N31" s="6">
        <v>410</v>
      </c>
      <c r="O31" s="12" t="s">
        <v>39</v>
      </c>
      <c r="P31" s="12" t="s">
        <v>40</v>
      </c>
      <c r="Q31" s="12">
        <v>44291</v>
      </c>
      <c r="R31" s="12">
        <v>44443</v>
      </c>
      <c r="S31" s="13">
        <v>12975305</v>
      </c>
      <c r="T31" s="13">
        <v>8368000</v>
      </c>
      <c r="U31" s="14">
        <v>0</v>
      </c>
      <c r="V31" s="6" t="s">
        <v>83</v>
      </c>
      <c r="W31" s="10">
        <f>VLOOKUP(V31,[1]TIPOS_ANULACION!$D$5:$E$6,2,FALSE)</f>
        <v>1</v>
      </c>
      <c r="X31" s="13">
        <v>8368000</v>
      </c>
      <c r="Y31" s="6">
        <v>2</v>
      </c>
      <c r="Z31" s="12">
        <v>45247</v>
      </c>
      <c r="AA31" s="15">
        <v>0</v>
      </c>
      <c r="AB31" s="6" t="s">
        <v>41</v>
      </c>
      <c r="AC31" s="10">
        <f>VLOOKUP(AB31,'[1]ESTADOS ACTUALES CONTRATO'!$E$4:$F$11,2,FALSE)</f>
        <v>2</v>
      </c>
      <c r="AD31" s="6"/>
      <c r="AE31" s="6"/>
      <c r="AF31" s="6" t="s">
        <v>97</v>
      </c>
      <c r="AG31" s="16" t="s">
        <v>98</v>
      </c>
    </row>
    <row r="32" spans="1:33" hidden="1" x14ac:dyDescent="0.25">
      <c r="A32" s="4" t="s">
        <v>33</v>
      </c>
      <c r="B32" s="5">
        <f>VLOOKUP(A32,[1]LOCALIDAD!$A$3:$C$22,3,FALSE)</f>
        <v>3</v>
      </c>
      <c r="C32" s="6" t="s">
        <v>90</v>
      </c>
      <c r="D32" s="7" t="str">
        <f t="shared" si="0"/>
        <v>O219002</v>
      </c>
      <c r="E32" s="8" t="s">
        <v>91</v>
      </c>
      <c r="F32" s="8" t="s">
        <v>92</v>
      </c>
      <c r="G32" s="6">
        <v>900861579</v>
      </c>
      <c r="H32" s="8" t="s">
        <v>99</v>
      </c>
      <c r="I32" s="6" t="s">
        <v>47</v>
      </c>
      <c r="J32" s="10">
        <f>VLOOKUP(I32,[1]TIPOS_CONTRATOS!$E$4:$F$19,2,FALSE)</f>
        <v>10</v>
      </c>
      <c r="K32" s="6">
        <v>38</v>
      </c>
      <c r="L32" s="11">
        <v>2021</v>
      </c>
      <c r="M32" s="6">
        <v>579</v>
      </c>
      <c r="N32" s="6">
        <v>411</v>
      </c>
      <c r="O32" s="12" t="s">
        <v>39</v>
      </c>
      <c r="P32" s="12" t="s">
        <v>40</v>
      </c>
      <c r="Q32" s="12">
        <v>44259</v>
      </c>
      <c r="R32" s="12">
        <v>44564</v>
      </c>
      <c r="S32" s="13">
        <v>24500000</v>
      </c>
      <c r="T32" s="13">
        <v>1498755</v>
      </c>
      <c r="U32" s="14">
        <v>0</v>
      </c>
      <c r="V32" s="6"/>
      <c r="W32" s="10" t="e">
        <f>VLOOKUP(V32,[1]TIPOS_ANULACION!$D$5:$E$6,2,FALSE)</f>
        <v>#N/A</v>
      </c>
      <c r="X32" s="13"/>
      <c r="Y32" s="6"/>
      <c r="Z32" s="12"/>
      <c r="AA32" s="15">
        <v>1498755</v>
      </c>
      <c r="AB32" s="6" t="s">
        <v>41</v>
      </c>
      <c r="AC32" s="10">
        <f>VLOOKUP(AB32,'[1]ESTADOS ACTUALES CONTRATO'!$E$4:$F$11,2,FALSE)</f>
        <v>2</v>
      </c>
      <c r="AD32" s="6"/>
      <c r="AE32" s="6" t="s">
        <v>100</v>
      </c>
      <c r="AF32" s="6" t="s">
        <v>74</v>
      </c>
      <c r="AG32" s="16" t="s">
        <v>75</v>
      </c>
    </row>
    <row r="33" spans="1:33" hidden="1" x14ac:dyDescent="0.25">
      <c r="A33" s="4" t="s">
        <v>33</v>
      </c>
      <c r="B33" s="5">
        <f>VLOOKUP(A33,[1]LOCALIDAD!$A$3:$C$22,3,FALSE)</f>
        <v>3</v>
      </c>
      <c r="C33" s="6" t="s">
        <v>90</v>
      </c>
      <c r="D33" s="7" t="str">
        <f t="shared" si="0"/>
        <v>O219002</v>
      </c>
      <c r="E33" s="8" t="s">
        <v>91</v>
      </c>
      <c r="F33" s="8" t="s">
        <v>92</v>
      </c>
      <c r="G33" s="6">
        <v>830023178</v>
      </c>
      <c r="H33" s="8" t="s">
        <v>101</v>
      </c>
      <c r="I33" s="6" t="s">
        <v>47</v>
      </c>
      <c r="J33" s="10">
        <f>VLOOKUP(I33,[1]TIPOS_CONTRATOS!$E$4:$F$19,2,FALSE)</f>
        <v>10</v>
      </c>
      <c r="K33" s="6">
        <v>112</v>
      </c>
      <c r="L33" s="11">
        <v>2021</v>
      </c>
      <c r="M33" s="6">
        <v>580</v>
      </c>
      <c r="N33" s="6">
        <v>412</v>
      </c>
      <c r="O33" s="12" t="s">
        <v>39</v>
      </c>
      <c r="P33" s="12" t="s">
        <v>40</v>
      </c>
      <c r="Q33" s="12">
        <v>44341</v>
      </c>
      <c r="R33" s="12">
        <v>44569</v>
      </c>
      <c r="S33" s="13">
        <v>11305000</v>
      </c>
      <c r="T33" s="13">
        <v>11305000</v>
      </c>
      <c r="U33" s="14">
        <v>0</v>
      </c>
      <c r="V33" s="6"/>
      <c r="W33" s="10" t="e">
        <f>VLOOKUP(V33,[1]TIPOS_ANULACION!$D$5:$E$6,2,FALSE)</f>
        <v>#N/A</v>
      </c>
      <c r="X33" s="13"/>
      <c r="Y33" s="6"/>
      <c r="Z33" s="12"/>
      <c r="AA33" s="15">
        <v>11305000</v>
      </c>
      <c r="AB33" s="6" t="s">
        <v>41</v>
      </c>
      <c r="AC33" s="10">
        <f>VLOOKUP(AB33,'[1]ESTADOS ACTUALES CONTRATO'!$E$4:$F$11,2,FALSE)</f>
        <v>2</v>
      </c>
      <c r="AD33" s="6"/>
      <c r="AE33" s="6"/>
      <c r="AF33" s="6" t="s">
        <v>60</v>
      </c>
      <c r="AG33" s="16" t="s">
        <v>61</v>
      </c>
    </row>
    <row r="34" spans="1:33" hidden="1" x14ac:dyDescent="0.25">
      <c r="A34" s="4" t="s">
        <v>33</v>
      </c>
      <c r="B34" s="5">
        <f>VLOOKUP(A34,[1]LOCALIDAD!$A$3:$C$22,3,FALSE)</f>
        <v>3</v>
      </c>
      <c r="C34" s="6" t="s">
        <v>90</v>
      </c>
      <c r="D34" s="7" t="str">
        <f t="shared" si="0"/>
        <v>O219002</v>
      </c>
      <c r="E34" s="8" t="s">
        <v>91</v>
      </c>
      <c r="F34" s="8" t="s">
        <v>92</v>
      </c>
      <c r="G34" s="6">
        <v>830023178</v>
      </c>
      <c r="H34" s="8" t="s">
        <v>101</v>
      </c>
      <c r="I34" s="6" t="s">
        <v>47</v>
      </c>
      <c r="J34" s="10">
        <f>VLOOKUP(I34,[1]TIPOS_CONTRATOS!$E$4:$F$19,2,FALSE)</f>
        <v>10</v>
      </c>
      <c r="K34" s="6">
        <v>112</v>
      </c>
      <c r="L34" s="11">
        <v>2021</v>
      </c>
      <c r="M34" s="6">
        <v>581</v>
      </c>
      <c r="N34" s="6">
        <v>413</v>
      </c>
      <c r="O34" s="12" t="s">
        <v>39</v>
      </c>
      <c r="P34" s="12" t="s">
        <v>40</v>
      </c>
      <c r="Q34" s="12">
        <v>44341</v>
      </c>
      <c r="R34" s="12">
        <v>44569</v>
      </c>
      <c r="S34" s="13">
        <v>11305000</v>
      </c>
      <c r="T34" s="13">
        <v>5652500</v>
      </c>
      <c r="U34" s="14">
        <v>0</v>
      </c>
      <c r="V34" s="6"/>
      <c r="W34" s="10" t="e">
        <f>VLOOKUP(V34,[1]TIPOS_ANULACION!$D$5:$E$6,2,FALSE)</f>
        <v>#N/A</v>
      </c>
      <c r="X34" s="13"/>
      <c r="Y34" s="6"/>
      <c r="Z34" s="12"/>
      <c r="AA34" s="15">
        <v>5652500</v>
      </c>
      <c r="AB34" s="6" t="s">
        <v>41</v>
      </c>
      <c r="AC34" s="10">
        <f>VLOOKUP(AB34,'[1]ESTADOS ACTUALES CONTRATO'!$E$4:$F$11,2,FALSE)</f>
        <v>2</v>
      </c>
      <c r="AD34" s="6"/>
      <c r="AE34" s="6"/>
      <c r="AF34" s="6" t="s">
        <v>60</v>
      </c>
      <c r="AG34" s="16" t="s">
        <v>61</v>
      </c>
    </row>
    <row r="35" spans="1:33" hidden="1" x14ac:dyDescent="0.25">
      <c r="A35" s="4" t="s">
        <v>33</v>
      </c>
      <c r="B35" s="5">
        <f>VLOOKUP(A35,[1]LOCALIDAD!$A$3:$C$22,3,FALSE)</f>
        <v>3</v>
      </c>
      <c r="C35" s="6" t="s">
        <v>90</v>
      </c>
      <c r="D35" s="7" t="str">
        <f t="shared" si="0"/>
        <v>O219002</v>
      </c>
      <c r="E35" s="8" t="s">
        <v>91</v>
      </c>
      <c r="F35" s="8" t="s">
        <v>92</v>
      </c>
      <c r="G35" s="6">
        <v>811044253</v>
      </c>
      <c r="H35" s="8" t="s">
        <v>102</v>
      </c>
      <c r="I35" s="6" t="s">
        <v>55</v>
      </c>
      <c r="J35" s="10">
        <f>VLOOKUP(I35,[1]TIPOS_CONTRATOS!$E$4:$F$19,2,FALSE)</f>
        <v>19</v>
      </c>
      <c r="K35" s="6">
        <v>64741</v>
      </c>
      <c r="L35" s="11">
        <v>2021</v>
      </c>
      <c r="M35" s="6">
        <v>582</v>
      </c>
      <c r="N35" s="6">
        <v>414</v>
      </c>
      <c r="O35" s="12" t="s">
        <v>39</v>
      </c>
      <c r="P35" s="12" t="s">
        <v>40</v>
      </c>
      <c r="Q35" s="12">
        <v>44252</v>
      </c>
      <c r="R35" s="12">
        <v>44607</v>
      </c>
      <c r="S35" s="13">
        <v>77991144</v>
      </c>
      <c r="T35" s="13">
        <v>12135654</v>
      </c>
      <c r="U35" s="14">
        <v>11214087</v>
      </c>
      <c r="V35" s="6" t="s">
        <v>83</v>
      </c>
      <c r="W35" s="10">
        <f>VLOOKUP(V35,[1]TIPOS_ANULACION!$D$5:$E$6,2,FALSE)</f>
        <v>1</v>
      </c>
      <c r="X35" s="13">
        <v>921567</v>
      </c>
      <c r="Y35" s="6">
        <v>1</v>
      </c>
      <c r="Z35" s="12">
        <v>45166</v>
      </c>
      <c r="AA35" s="15">
        <v>0</v>
      </c>
      <c r="AB35" s="6" t="s">
        <v>57</v>
      </c>
      <c r="AC35" s="10">
        <f>VLOOKUP(AB35,'[1]ESTADOS ACTUALES CONTRATO'!$E$4:$F$11,2,FALSE)</f>
        <v>3</v>
      </c>
      <c r="AD35" s="6"/>
      <c r="AE35" s="6"/>
      <c r="AF35" s="6" t="s">
        <v>49</v>
      </c>
      <c r="AG35" s="16" t="s">
        <v>50</v>
      </c>
    </row>
    <row r="36" spans="1:33" hidden="1" x14ac:dyDescent="0.25">
      <c r="A36" s="4" t="s">
        <v>33</v>
      </c>
      <c r="B36" s="5">
        <f>VLOOKUP(A36,[1]LOCALIDAD!$A$3:$C$22,3,FALSE)</f>
        <v>3</v>
      </c>
      <c r="C36" s="6" t="s">
        <v>90</v>
      </c>
      <c r="D36" s="7" t="str">
        <f t="shared" si="0"/>
        <v>O219002</v>
      </c>
      <c r="E36" s="8" t="s">
        <v>91</v>
      </c>
      <c r="F36" s="8" t="s">
        <v>92</v>
      </c>
      <c r="G36" s="6">
        <v>900513263</v>
      </c>
      <c r="H36" s="8" t="s">
        <v>103</v>
      </c>
      <c r="I36" s="6" t="s">
        <v>63</v>
      </c>
      <c r="J36" s="10">
        <f>VLOOKUP(I36,[1]TIPOS_CONTRATOS!$E$4:$F$19,2,FALSE)</f>
        <v>13</v>
      </c>
      <c r="K36" s="6">
        <v>275</v>
      </c>
      <c r="L36" s="11">
        <v>2021</v>
      </c>
      <c r="M36" s="6">
        <v>583</v>
      </c>
      <c r="N36" s="6">
        <v>415</v>
      </c>
      <c r="O36" s="12" t="s">
        <v>39</v>
      </c>
      <c r="P36" s="12" t="s">
        <v>40</v>
      </c>
      <c r="Q36" s="12">
        <v>44566</v>
      </c>
      <c r="R36" s="12">
        <v>44655</v>
      </c>
      <c r="S36" s="13">
        <v>10000000</v>
      </c>
      <c r="T36" s="13">
        <v>1995800</v>
      </c>
      <c r="U36" s="14">
        <v>0</v>
      </c>
      <c r="V36" s="6"/>
      <c r="W36" s="10" t="e">
        <f>VLOOKUP(V36,[1]TIPOS_ANULACION!$D$5:$E$6,2,FALSE)</f>
        <v>#N/A</v>
      </c>
      <c r="X36" s="13"/>
      <c r="Y36" s="6"/>
      <c r="Z36" s="12"/>
      <c r="AA36" s="15">
        <v>1995800</v>
      </c>
      <c r="AB36" s="6" t="s">
        <v>41</v>
      </c>
      <c r="AC36" s="10">
        <f>VLOOKUP(AB36,'[1]ESTADOS ACTUALES CONTRATO'!$E$4:$F$11,2,FALSE)</f>
        <v>2</v>
      </c>
      <c r="AD36" s="6"/>
      <c r="AE36" s="6"/>
      <c r="AF36" s="6" t="s">
        <v>60</v>
      </c>
      <c r="AG36" s="16" t="s">
        <v>61</v>
      </c>
    </row>
    <row r="37" spans="1:33" hidden="1" x14ac:dyDescent="0.25">
      <c r="A37" s="4" t="s">
        <v>33</v>
      </c>
      <c r="B37" s="5">
        <f>VLOOKUP(A37,[1]LOCALIDAD!$A$3:$C$22,3,FALSE)</f>
        <v>3</v>
      </c>
      <c r="C37" s="6" t="s">
        <v>90</v>
      </c>
      <c r="D37" s="7" t="str">
        <f t="shared" si="0"/>
        <v>O219002</v>
      </c>
      <c r="E37" s="8" t="s">
        <v>91</v>
      </c>
      <c r="F37" s="8" t="s">
        <v>92</v>
      </c>
      <c r="G37" s="6">
        <v>830040054</v>
      </c>
      <c r="H37" s="8" t="s">
        <v>104</v>
      </c>
      <c r="I37" s="6" t="s">
        <v>105</v>
      </c>
      <c r="J37" s="10">
        <f>VLOOKUP(I37,[1]TIPOS_CONTRATOS!$E$4:$F$19,2,FALSE)</f>
        <v>5</v>
      </c>
      <c r="K37" s="6">
        <v>281</v>
      </c>
      <c r="L37" s="11">
        <v>2021</v>
      </c>
      <c r="M37" s="6">
        <v>584</v>
      </c>
      <c r="N37" s="6">
        <v>416</v>
      </c>
      <c r="O37" s="12" t="s">
        <v>39</v>
      </c>
      <c r="P37" s="12" t="s">
        <v>40</v>
      </c>
      <c r="Q37" s="12">
        <v>44602</v>
      </c>
      <c r="R37" s="12">
        <v>44782</v>
      </c>
      <c r="S37" s="13">
        <v>18137333</v>
      </c>
      <c r="T37" s="13">
        <v>117569</v>
      </c>
      <c r="U37" s="14">
        <v>0</v>
      </c>
      <c r="V37" s="6"/>
      <c r="W37" s="10" t="e">
        <f>VLOOKUP(V37,[1]TIPOS_ANULACION!$D$5:$E$6,2,FALSE)</f>
        <v>#N/A</v>
      </c>
      <c r="X37" s="13"/>
      <c r="Y37" s="6"/>
      <c r="Z37" s="12"/>
      <c r="AA37" s="15">
        <v>117569</v>
      </c>
      <c r="AB37" s="6" t="s">
        <v>41</v>
      </c>
      <c r="AC37" s="10">
        <f>VLOOKUP(AB37,'[1]ESTADOS ACTUALES CONTRATO'!$E$4:$F$11,2,FALSE)</f>
        <v>2</v>
      </c>
      <c r="AD37" s="6"/>
      <c r="AE37" s="6"/>
      <c r="AF37" s="6" t="s">
        <v>74</v>
      </c>
      <c r="AG37" s="16" t="s">
        <v>75</v>
      </c>
    </row>
    <row r="38" spans="1:33" hidden="1" x14ac:dyDescent="0.25">
      <c r="A38" s="4" t="s">
        <v>33</v>
      </c>
      <c r="B38" s="5">
        <f>VLOOKUP(A38,[1]LOCALIDAD!$A$3:$C$22,3,FALSE)</f>
        <v>3</v>
      </c>
      <c r="C38" s="6" t="s">
        <v>90</v>
      </c>
      <c r="D38" s="7" t="str">
        <f t="shared" si="0"/>
        <v>O219002</v>
      </c>
      <c r="E38" s="8" t="s">
        <v>91</v>
      </c>
      <c r="F38" s="8" t="s">
        <v>92</v>
      </c>
      <c r="G38" s="6">
        <v>805023598</v>
      </c>
      <c r="H38" s="8" t="s">
        <v>106</v>
      </c>
      <c r="I38" s="6"/>
      <c r="J38" s="10" t="e">
        <f>VLOOKUP(I38,[1]TIPOS_CONTRATOS!$E$4:$F$19,2,FALSE)</f>
        <v>#N/A</v>
      </c>
      <c r="K38" s="6">
        <v>92</v>
      </c>
      <c r="L38" s="11">
        <v>2020</v>
      </c>
      <c r="M38" s="6">
        <v>585</v>
      </c>
      <c r="N38" s="6">
        <v>417</v>
      </c>
      <c r="O38" s="12" t="s">
        <v>39</v>
      </c>
      <c r="P38" s="12" t="s">
        <v>40</v>
      </c>
      <c r="Q38" s="12">
        <v>43964</v>
      </c>
      <c r="R38" s="12">
        <v>44275</v>
      </c>
      <c r="S38" s="13">
        <v>242177628</v>
      </c>
      <c r="T38" s="13">
        <v>96032</v>
      </c>
      <c r="U38" s="14">
        <v>0</v>
      </c>
      <c r="V38" s="6"/>
      <c r="W38" s="10" t="e">
        <f>VLOOKUP(V38,[1]TIPOS_ANULACION!$D$5:$E$6,2,FALSE)</f>
        <v>#N/A</v>
      </c>
      <c r="X38" s="13"/>
      <c r="Y38" s="6"/>
      <c r="Z38" s="12"/>
      <c r="AA38" s="15">
        <v>96032</v>
      </c>
      <c r="AB38" s="6" t="s">
        <v>41</v>
      </c>
      <c r="AC38" s="10">
        <f>VLOOKUP(AB38,'[1]ESTADOS ACTUALES CONTRATO'!$E$4:$F$11,2,FALSE)</f>
        <v>2</v>
      </c>
      <c r="AD38" s="6"/>
      <c r="AE38" s="6"/>
      <c r="AF38" s="6" t="s">
        <v>107</v>
      </c>
      <c r="AG38" s="16" t="s">
        <v>108</v>
      </c>
    </row>
    <row r="39" spans="1:33" hidden="1" x14ac:dyDescent="0.25">
      <c r="A39" s="4" t="s">
        <v>33</v>
      </c>
      <c r="B39" s="5">
        <f>VLOOKUP(A39,[1]LOCALIDAD!$A$3:$C$22,3,FALSE)</f>
        <v>3</v>
      </c>
      <c r="C39" s="6" t="s">
        <v>90</v>
      </c>
      <c r="D39" s="7" t="str">
        <f t="shared" si="0"/>
        <v>O219002</v>
      </c>
      <c r="E39" s="8" t="s">
        <v>91</v>
      </c>
      <c r="F39" s="8" t="s">
        <v>92</v>
      </c>
      <c r="G39" s="6">
        <v>860071250</v>
      </c>
      <c r="H39" s="8" t="s">
        <v>109</v>
      </c>
      <c r="I39" s="6"/>
      <c r="J39" s="10" t="e">
        <f>VLOOKUP(I39,[1]TIPOS_CONTRATOS!$E$4:$F$19,2,FALSE)</f>
        <v>#N/A</v>
      </c>
      <c r="K39" s="6">
        <v>92</v>
      </c>
      <c r="L39" s="11">
        <v>2020</v>
      </c>
      <c r="M39" s="6">
        <v>586</v>
      </c>
      <c r="N39" s="6">
        <v>418</v>
      </c>
      <c r="O39" s="12" t="s">
        <v>39</v>
      </c>
      <c r="P39" s="12" t="s">
        <v>40</v>
      </c>
      <c r="Q39" s="12">
        <v>43964</v>
      </c>
      <c r="R39" s="12">
        <v>44275</v>
      </c>
      <c r="S39" s="13">
        <v>242177628</v>
      </c>
      <c r="T39" s="13">
        <v>1340830</v>
      </c>
      <c r="U39" s="14">
        <v>0</v>
      </c>
      <c r="V39" s="6"/>
      <c r="W39" s="10" t="e">
        <f>VLOOKUP(V39,[1]TIPOS_ANULACION!$D$5:$E$6,2,FALSE)</f>
        <v>#N/A</v>
      </c>
      <c r="X39" s="13"/>
      <c r="Y39" s="6"/>
      <c r="Z39" s="12"/>
      <c r="AA39" s="15">
        <v>1340830</v>
      </c>
      <c r="AB39" s="6" t="s">
        <v>41</v>
      </c>
      <c r="AC39" s="10">
        <f>VLOOKUP(AB39,'[1]ESTADOS ACTUALES CONTRATO'!$E$4:$F$11,2,FALSE)</f>
        <v>2</v>
      </c>
      <c r="AD39" s="6"/>
      <c r="AE39" s="6"/>
      <c r="AF39" s="6" t="s">
        <v>107</v>
      </c>
      <c r="AG39" s="16" t="s">
        <v>108</v>
      </c>
    </row>
    <row r="40" spans="1:33" hidden="1" x14ac:dyDescent="0.25">
      <c r="A40" s="4" t="s">
        <v>33</v>
      </c>
      <c r="B40" s="5">
        <f>VLOOKUP(A40,[1]LOCALIDAD!$A$3:$C$22,3,FALSE)</f>
        <v>3</v>
      </c>
      <c r="C40" s="6" t="s">
        <v>90</v>
      </c>
      <c r="D40" s="7" t="str">
        <f t="shared" si="0"/>
        <v>O219002</v>
      </c>
      <c r="E40" s="8" t="s">
        <v>91</v>
      </c>
      <c r="F40" s="8" t="s">
        <v>92</v>
      </c>
      <c r="G40" s="6">
        <v>805023598</v>
      </c>
      <c r="H40" s="8" t="s">
        <v>106</v>
      </c>
      <c r="I40" s="6"/>
      <c r="J40" s="10" t="e">
        <f>VLOOKUP(I40,[1]TIPOS_CONTRATOS!$E$4:$F$19,2,FALSE)</f>
        <v>#N/A</v>
      </c>
      <c r="K40" s="6">
        <v>92</v>
      </c>
      <c r="L40" s="11">
        <v>2020</v>
      </c>
      <c r="M40" s="6">
        <v>587</v>
      </c>
      <c r="N40" s="6">
        <v>419</v>
      </c>
      <c r="O40" s="12" t="s">
        <v>39</v>
      </c>
      <c r="P40" s="12" t="s">
        <v>40</v>
      </c>
      <c r="Q40" s="12">
        <v>43964</v>
      </c>
      <c r="R40" s="12">
        <v>44275</v>
      </c>
      <c r="S40" s="13">
        <v>242177628</v>
      </c>
      <c r="T40" s="13">
        <v>1593246</v>
      </c>
      <c r="U40" s="14">
        <v>0</v>
      </c>
      <c r="V40" s="6"/>
      <c r="W40" s="10" t="e">
        <f>VLOOKUP(V40,[1]TIPOS_ANULACION!$D$5:$E$6,2,FALSE)</f>
        <v>#N/A</v>
      </c>
      <c r="X40" s="13"/>
      <c r="Y40" s="6"/>
      <c r="Z40" s="12"/>
      <c r="AA40" s="15">
        <v>1593246</v>
      </c>
      <c r="AB40" s="6" t="s">
        <v>41</v>
      </c>
      <c r="AC40" s="10">
        <f>VLOOKUP(AB40,'[1]ESTADOS ACTUALES CONTRATO'!$E$4:$F$11,2,FALSE)</f>
        <v>2</v>
      </c>
      <c r="AD40" s="6"/>
      <c r="AE40" s="6"/>
      <c r="AF40" s="6" t="s">
        <v>107</v>
      </c>
      <c r="AG40" s="16" t="s">
        <v>108</v>
      </c>
    </row>
    <row r="41" spans="1:33" hidden="1" x14ac:dyDescent="0.25">
      <c r="A41" s="4" t="s">
        <v>33</v>
      </c>
      <c r="B41" s="5">
        <f>VLOOKUP(A41,[1]LOCALIDAD!$A$3:$C$22,3,FALSE)</f>
        <v>3</v>
      </c>
      <c r="C41" s="6" t="s">
        <v>90</v>
      </c>
      <c r="D41" s="7" t="str">
        <f t="shared" si="0"/>
        <v>O219002</v>
      </c>
      <c r="E41" s="8" t="s">
        <v>91</v>
      </c>
      <c r="F41" s="8" t="s">
        <v>92</v>
      </c>
      <c r="G41" s="6">
        <v>830070625</v>
      </c>
      <c r="H41" s="8" t="s">
        <v>110</v>
      </c>
      <c r="I41" s="6"/>
      <c r="J41" s="10" t="e">
        <f>VLOOKUP(I41,[1]TIPOS_CONTRATOS!$E$4:$F$19,2,FALSE)</f>
        <v>#N/A</v>
      </c>
      <c r="K41" s="6">
        <v>92</v>
      </c>
      <c r="L41" s="11">
        <v>2020</v>
      </c>
      <c r="M41" s="6">
        <v>588</v>
      </c>
      <c r="N41" s="6">
        <v>420</v>
      </c>
      <c r="O41" s="12" t="s">
        <v>39</v>
      </c>
      <c r="P41" s="12" t="s">
        <v>40</v>
      </c>
      <c r="Q41" s="12">
        <v>43964</v>
      </c>
      <c r="R41" s="12">
        <v>44275</v>
      </c>
      <c r="S41" s="13">
        <v>242177628</v>
      </c>
      <c r="T41" s="13">
        <v>3</v>
      </c>
      <c r="U41" s="14">
        <v>0</v>
      </c>
      <c r="V41" s="6"/>
      <c r="W41" s="10" t="e">
        <f>VLOOKUP(V41,[1]TIPOS_ANULACION!$D$5:$E$6,2,FALSE)</f>
        <v>#N/A</v>
      </c>
      <c r="X41" s="13"/>
      <c r="Y41" s="6"/>
      <c r="Z41" s="12"/>
      <c r="AA41" s="15">
        <v>3</v>
      </c>
      <c r="AB41" s="6" t="s">
        <v>41</v>
      </c>
      <c r="AC41" s="10">
        <f>VLOOKUP(AB41,'[1]ESTADOS ACTUALES CONTRATO'!$E$4:$F$11,2,FALSE)</f>
        <v>2</v>
      </c>
      <c r="AD41" s="6"/>
      <c r="AE41" s="6"/>
      <c r="AF41" s="6" t="s">
        <v>107</v>
      </c>
      <c r="AG41" s="16" t="s">
        <v>108</v>
      </c>
    </row>
    <row r="42" spans="1:33" ht="345" hidden="1" x14ac:dyDescent="0.25">
      <c r="A42" s="4" t="s">
        <v>33</v>
      </c>
      <c r="B42" s="5">
        <f>VLOOKUP(A42,[1]LOCALIDAD!$A$3:$C$22,3,FALSE)</f>
        <v>3</v>
      </c>
      <c r="C42" s="6" t="s">
        <v>90</v>
      </c>
      <c r="D42" s="7" t="str">
        <f t="shared" si="0"/>
        <v>O219002</v>
      </c>
      <c r="E42" s="8" t="s">
        <v>91</v>
      </c>
      <c r="F42" s="8" t="s">
        <v>92</v>
      </c>
      <c r="G42" s="6">
        <v>800242738</v>
      </c>
      <c r="H42" s="8" t="s">
        <v>93</v>
      </c>
      <c r="I42" s="6" t="s">
        <v>55</v>
      </c>
      <c r="J42" s="10">
        <f>VLOOKUP(I42,[1]TIPOS_CONTRATOS!$E$4:$F$19,2,FALSE)</f>
        <v>19</v>
      </c>
      <c r="K42" s="6">
        <v>45438</v>
      </c>
      <c r="L42" s="11">
        <v>2020</v>
      </c>
      <c r="M42" s="6">
        <v>589</v>
      </c>
      <c r="N42" s="6">
        <v>421</v>
      </c>
      <c r="O42" s="12" t="s">
        <v>39</v>
      </c>
      <c r="P42" s="12" t="s">
        <v>56</v>
      </c>
      <c r="Q42" s="12">
        <v>43885</v>
      </c>
      <c r="R42" s="12">
        <v>44252</v>
      </c>
      <c r="S42" s="13">
        <v>81467066.019999996</v>
      </c>
      <c r="T42" s="13">
        <v>4338755</v>
      </c>
      <c r="U42" s="14">
        <v>0</v>
      </c>
      <c r="V42" s="6"/>
      <c r="W42" s="10" t="e">
        <f>VLOOKUP(V42,[1]TIPOS_ANULACION!$D$5:$E$6,2,FALSE)</f>
        <v>#N/A</v>
      </c>
      <c r="X42" s="13"/>
      <c r="Y42" s="6"/>
      <c r="Z42" s="12"/>
      <c r="AA42" s="15">
        <v>4338755</v>
      </c>
      <c r="AB42" s="6" t="s">
        <v>41</v>
      </c>
      <c r="AC42" s="10">
        <f>VLOOKUP(AB42,'[1]ESTADOS ACTUALES CONTRATO'!$E$4:$F$11,2,FALSE)</f>
        <v>2</v>
      </c>
      <c r="AD42" s="6"/>
      <c r="AE42" s="17" t="s">
        <v>94</v>
      </c>
      <c r="AF42" s="6" t="s">
        <v>65</v>
      </c>
      <c r="AG42" s="16" t="s">
        <v>66</v>
      </c>
    </row>
    <row r="43" spans="1:33" ht="345" hidden="1" x14ac:dyDescent="0.25">
      <c r="A43" s="4" t="s">
        <v>33</v>
      </c>
      <c r="B43" s="5">
        <f>VLOOKUP(A43,[1]LOCALIDAD!$A$3:$C$22,3,FALSE)</f>
        <v>3</v>
      </c>
      <c r="C43" s="6" t="s">
        <v>90</v>
      </c>
      <c r="D43" s="7" t="str">
        <f t="shared" si="0"/>
        <v>O219002</v>
      </c>
      <c r="E43" s="8" t="s">
        <v>91</v>
      </c>
      <c r="F43" s="8" t="s">
        <v>92</v>
      </c>
      <c r="G43" s="6">
        <v>800242738</v>
      </c>
      <c r="H43" s="8" t="s">
        <v>93</v>
      </c>
      <c r="I43" s="6" t="s">
        <v>55</v>
      </c>
      <c r="J43" s="10">
        <f>VLOOKUP(I43,[1]TIPOS_CONTRATOS!$E$4:$F$19,2,FALSE)</f>
        <v>19</v>
      </c>
      <c r="K43" s="6">
        <v>45438</v>
      </c>
      <c r="L43" s="11">
        <v>2020</v>
      </c>
      <c r="M43" s="6">
        <v>590</v>
      </c>
      <c r="N43" s="6">
        <v>422</v>
      </c>
      <c r="O43" s="12" t="s">
        <v>39</v>
      </c>
      <c r="P43" s="12" t="s">
        <v>56</v>
      </c>
      <c r="Q43" s="12">
        <v>43885</v>
      </c>
      <c r="R43" s="12">
        <v>44252</v>
      </c>
      <c r="S43" s="13">
        <v>81467066.019999996</v>
      </c>
      <c r="T43" s="13">
        <v>11033103</v>
      </c>
      <c r="U43" s="14">
        <v>0</v>
      </c>
      <c r="V43" s="6"/>
      <c r="W43" s="10" t="e">
        <f>VLOOKUP(V43,[1]TIPOS_ANULACION!$D$5:$E$6,2,FALSE)</f>
        <v>#N/A</v>
      </c>
      <c r="X43" s="13"/>
      <c r="Y43" s="6"/>
      <c r="Z43" s="12"/>
      <c r="AA43" s="15">
        <v>11033103</v>
      </c>
      <c r="AB43" s="6" t="s">
        <v>41</v>
      </c>
      <c r="AC43" s="10">
        <f>VLOOKUP(AB43,'[1]ESTADOS ACTUALES CONTRATO'!$E$4:$F$11,2,FALSE)</f>
        <v>2</v>
      </c>
      <c r="AD43" s="6"/>
      <c r="AE43" s="17" t="s">
        <v>94</v>
      </c>
      <c r="AF43" s="6" t="s">
        <v>65</v>
      </c>
      <c r="AG43" s="16" t="s">
        <v>66</v>
      </c>
    </row>
    <row r="44" spans="1:33" hidden="1" x14ac:dyDescent="0.25">
      <c r="A44" s="4" t="s">
        <v>33</v>
      </c>
      <c r="B44" s="5">
        <f>VLOOKUP(A44,[1]LOCALIDAD!$A$3:$C$22,3,FALSE)</f>
        <v>3</v>
      </c>
      <c r="C44" s="6" t="s">
        <v>90</v>
      </c>
      <c r="D44" s="7" t="str">
        <f t="shared" si="0"/>
        <v>O219002</v>
      </c>
      <c r="E44" s="8" t="s">
        <v>91</v>
      </c>
      <c r="F44" s="8" t="s">
        <v>92</v>
      </c>
      <c r="G44" s="6">
        <v>830134871</v>
      </c>
      <c r="H44" s="8" t="s">
        <v>111</v>
      </c>
      <c r="I44" s="6" t="s">
        <v>47</v>
      </c>
      <c r="J44" s="10">
        <f>VLOOKUP(I44,[1]TIPOS_CONTRATOS!$E$4:$F$19,2,FALSE)</f>
        <v>10</v>
      </c>
      <c r="K44" s="6">
        <v>100</v>
      </c>
      <c r="L44" s="11">
        <v>2020</v>
      </c>
      <c r="M44" s="6">
        <v>591</v>
      </c>
      <c r="N44" s="6">
        <v>423</v>
      </c>
      <c r="O44" s="12" t="s">
        <v>39</v>
      </c>
      <c r="P44" s="12" t="s">
        <v>40</v>
      </c>
      <c r="Q44" s="12">
        <v>43998</v>
      </c>
      <c r="R44" s="12">
        <v>43876</v>
      </c>
      <c r="S44" s="13">
        <v>21000000</v>
      </c>
      <c r="T44" s="13">
        <v>548816</v>
      </c>
      <c r="U44" s="14">
        <v>0</v>
      </c>
      <c r="V44" s="6"/>
      <c r="W44" s="10" t="e">
        <f>VLOOKUP(V44,[1]TIPOS_ANULACION!$D$5:$E$6,2,FALSE)</f>
        <v>#N/A</v>
      </c>
      <c r="X44" s="13"/>
      <c r="Y44" s="6"/>
      <c r="Z44" s="12"/>
      <c r="AA44" s="15">
        <v>548816</v>
      </c>
      <c r="AB44" s="6" t="s">
        <v>41</v>
      </c>
      <c r="AC44" s="10">
        <f>VLOOKUP(AB44,'[1]ESTADOS ACTUALES CONTRATO'!$E$4:$F$11,2,FALSE)</f>
        <v>2</v>
      </c>
      <c r="AD44" s="6"/>
      <c r="AE44" s="6"/>
      <c r="AF44" s="6" t="s">
        <v>112</v>
      </c>
      <c r="AG44" s="16" t="s">
        <v>113</v>
      </c>
    </row>
    <row r="45" spans="1:33" hidden="1" x14ac:dyDescent="0.25">
      <c r="A45" s="4" t="s">
        <v>33</v>
      </c>
      <c r="B45" s="5">
        <f>VLOOKUP(A45,[1]LOCALIDAD!$A$3:$C$22,3,FALSE)</f>
        <v>3</v>
      </c>
      <c r="C45" s="6" t="s">
        <v>90</v>
      </c>
      <c r="D45" s="7" t="str">
        <f t="shared" si="0"/>
        <v>O219002</v>
      </c>
      <c r="E45" s="8" t="s">
        <v>91</v>
      </c>
      <c r="F45" s="8" t="s">
        <v>92</v>
      </c>
      <c r="G45" s="6">
        <v>900627060</v>
      </c>
      <c r="H45" s="8" t="s">
        <v>114</v>
      </c>
      <c r="I45" s="6" t="s">
        <v>47</v>
      </c>
      <c r="J45" s="10">
        <f>VLOOKUP(I45,[1]TIPOS_CONTRATOS!$E$4:$F$19,2,FALSE)</f>
        <v>10</v>
      </c>
      <c r="K45" s="6">
        <v>110</v>
      </c>
      <c r="L45" s="11">
        <v>2020</v>
      </c>
      <c r="M45" s="6">
        <v>592</v>
      </c>
      <c r="N45" s="6">
        <v>424</v>
      </c>
      <c r="O45" s="12" t="s">
        <v>39</v>
      </c>
      <c r="P45" s="12" t="s">
        <v>56</v>
      </c>
      <c r="Q45" s="12">
        <v>44041</v>
      </c>
      <c r="R45" s="12">
        <v>44620</v>
      </c>
      <c r="S45" s="13">
        <v>10813000</v>
      </c>
      <c r="T45" s="13">
        <v>2596150</v>
      </c>
      <c r="U45" s="14">
        <v>0</v>
      </c>
      <c r="V45" s="6"/>
      <c r="W45" s="10" t="e">
        <f>VLOOKUP(V45,[1]TIPOS_ANULACION!$D$5:$E$6,2,FALSE)</f>
        <v>#N/A</v>
      </c>
      <c r="X45" s="13"/>
      <c r="Y45" s="6"/>
      <c r="Z45" s="12"/>
      <c r="AA45" s="15">
        <v>2596150</v>
      </c>
      <c r="AB45" s="6" t="s">
        <v>41</v>
      </c>
      <c r="AC45" s="10">
        <f>VLOOKUP(AB45,'[1]ESTADOS ACTUALES CONTRATO'!$E$4:$F$11,2,FALSE)</f>
        <v>2</v>
      </c>
      <c r="AD45" s="6"/>
      <c r="AE45" s="6"/>
      <c r="AF45" s="6" t="s">
        <v>60</v>
      </c>
      <c r="AG45" s="16" t="s">
        <v>61</v>
      </c>
    </row>
    <row r="46" spans="1:33" hidden="1" x14ac:dyDescent="0.25">
      <c r="A46" s="4" t="s">
        <v>33</v>
      </c>
      <c r="B46" s="5">
        <f>VLOOKUP(A46,[1]LOCALIDAD!$A$3:$C$22,3,FALSE)</f>
        <v>3</v>
      </c>
      <c r="C46" s="6" t="s">
        <v>90</v>
      </c>
      <c r="D46" s="7" t="str">
        <f t="shared" si="0"/>
        <v>O219002</v>
      </c>
      <c r="E46" s="8" t="s">
        <v>91</v>
      </c>
      <c r="F46" s="8" t="s">
        <v>92</v>
      </c>
      <c r="G46" s="6">
        <v>900360583</v>
      </c>
      <c r="H46" s="8" t="s">
        <v>115</v>
      </c>
      <c r="I46" s="6" t="s">
        <v>47</v>
      </c>
      <c r="J46" s="10">
        <f>VLOOKUP(I46,[1]TIPOS_CONTRATOS!$E$4:$F$19,2,FALSE)</f>
        <v>10</v>
      </c>
      <c r="K46" s="6">
        <v>242</v>
      </c>
      <c r="L46" s="11">
        <v>2020</v>
      </c>
      <c r="M46" s="6">
        <v>593</v>
      </c>
      <c r="N46" s="6">
        <v>425</v>
      </c>
      <c r="O46" s="12" t="s">
        <v>39</v>
      </c>
      <c r="P46" s="12" t="s">
        <v>40</v>
      </c>
      <c r="Q46" s="12">
        <v>44214</v>
      </c>
      <c r="R46" s="12">
        <v>44333</v>
      </c>
      <c r="S46" s="13">
        <v>24500000</v>
      </c>
      <c r="T46" s="13">
        <v>1463118</v>
      </c>
      <c r="U46" s="14">
        <v>0</v>
      </c>
      <c r="V46" s="6"/>
      <c r="W46" s="10" t="e">
        <f>VLOOKUP(V46,[1]TIPOS_ANULACION!$D$5:$E$6,2,FALSE)</f>
        <v>#N/A</v>
      </c>
      <c r="X46" s="13"/>
      <c r="Y46" s="6"/>
      <c r="Z46" s="12"/>
      <c r="AA46" s="15">
        <v>1463118</v>
      </c>
      <c r="AB46" s="6" t="s">
        <v>41</v>
      </c>
      <c r="AC46" s="10">
        <f>VLOOKUP(AB46,'[1]ESTADOS ACTUALES CONTRATO'!$E$4:$F$11,2,FALSE)</f>
        <v>2</v>
      </c>
      <c r="AD46" s="6"/>
      <c r="AE46" s="6"/>
      <c r="AF46" s="6" t="s">
        <v>116</v>
      </c>
      <c r="AG46" s="16"/>
    </row>
    <row r="47" spans="1:33" hidden="1" x14ac:dyDescent="0.25">
      <c r="A47" s="4" t="s">
        <v>33</v>
      </c>
      <c r="B47" s="5">
        <f>VLOOKUP(A47,[1]LOCALIDAD!$A$3:$C$22,3,FALSE)</f>
        <v>3</v>
      </c>
      <c r="C47" s="6" t="s">
        <v>90</v>
      </c>
      <c r="D47" s="7" t="str">
        <f t="shared" si="0"/>
        <v>O219002</v>
      </c>
      <c r="E47" s="8" t="s">
        <v>91</v>
      </c>
      <c r="F47" s="8" t="s">
        <v>92</v>
      </c>
      <c r="G47" s="6">
        <v>860005289</v>
      </c>
      <c r="H47" s="8" t="s">
        <v>46</v>
      </c>
      <c r="I47" s="6" t="s">
        <v>47</v>
      </c>
      <c r="J47" s="10">
        <f>VLOOKUP(I47,[1]TIPOS_CONTRATOS!$E$4:$F$19,2,FALSE)</f>
        <v>10</v>
      </c>
      <c r="K47" s="6">
        <v>91</v>
      </c>
      <c r="L47" s="11">
        <v>2020</v>
      </c>
      <c r="M47" s="6">
        <v>594</v>
      </c>
      <c r="N47" s="6">
        <v>426</v>
      </c>
      <c r="O47" s="12" t="s">
        <v>39</v>
      </c>
      <c r="P47" s="12" t="s">
        <v>40</v>
      </c>
      <c r="Q47" s="12">
        <v>43943</v>
      </c>
      <c r="R47" s="12">
        <v>44033</v>
      </c>
      <c r="S47" s="13">
        <v>8236138</v>
      </c>
      <c r="T47" s="13">
        <v>799442</v>
      </c>
      <c r="U47" s="14">
        <v>0</v>
      </c>
      <c r="V47" s="6" t="s">
        <v>83</v>
      </c>
      <c r="W47" s="10">
        <f>VLOOKUP(V47,[1]TIPOS_ANULACION!$D$5:$E$6,2,FALSE)</f>
        <v>1</v>
      </c>
      <c r="X47" s="13">
        <v>799442</v>
      </c>
      <c r="Y47" s="6">
        <v>2</v>
      </c>
      <c r="Z47" s="12">
        <v>45247</v>
      </c>
      <c r="AA47" s="15">
        <v>0</v>
      </c>
      <c r="AB47" s="6" t="s">
        <v>41</v>
      </c>
      <c r="AC47" s="10">
        <f>VLOOKUP(AB47,'[1]ESTADOS ACTUALES CONTRATO'!$E$4:$F$11,2,FALSE)</f>
        <v>2</v>
      </c>
      <c r="AD47" s="6"/>
      <c r="AE47" s="6"/>
      <c r="AF47" s="6" t="s">
        <v>49</v>
      </c>
      <c r="AG47" s="16" t="s">
        <v>50</v>
      </c>
    </row>
    <row r="48" spans="1:33" ht="120" hidden="1" x14ac:dyDescent="0.25">
      <c r="A48" s="4" t="s">
        <v>33</v>
      </c>
      <c r="B48" s="5">
        <f>VLOOKUP(A48,[1]LOCALIDAD!$A$3:$C$22,3,FALSE)</f>
        <v>3</v>
      </c>
      <c r="C48" s="6" t="s">
        <v>90</v>
      </c>
      <c r="D48" s="7" t="str">
        <f t="shared" si="0"/>
        <v>O219002</v>
      </c>
      <c r="E48" s="8" t="s">
        <v>91</v>
      </c>
      <c r="F48" s="8" t="s">
        <v>92</v>
      </c>
      <c r="G48" s="6">
        <v>900157340</v>
      </c>
      <c r="H48" s="8" t="s">
        <v>117</v>
      </c>
      <c r="I48" s="6" t="s">
        <v>63</v>
      </c>
      <c r="J48" s="10">
        <f>VLOOKUP(I48,[1]TIPOS_CONTRATOS!$E$4:$F$19,2,FALSE)</f>
        <v>13</v>
      </c>
      <c r="K48" s="6">
        <v>121</v>
      </c>
      <c r="L48" s="11">
        <v>2019</v>
      </c>
      <c r="M48" s="6">
        <v>595</v>
      </c>
      <c r="N48" s="6">
        <v>427</v>
      </c>
      <c r="O48" s="12" t="s">
        <v>39</v>
      </c>
      <c r="P48" s="12" t="s">
        <v>40</v>
      </c>
      <c r="Q48" s="12">
        <v>43592</v>
      </c>
      <c r="R48" s="12">
        <v>44026</v>
      </c>
      <c r="S48" s="13">
        <v>46792000</v>
      </c>
      <c r="T48" s="13">
        <v>174806</v>
      </c>
      <c r="U48" s="14">
        <v>0</v>
      </c>
      <c r="V48" s="6" t="s">
        <v>83</v>
      </c>
      <c r="W48" s="10">
        <f>VLOOKUP(V48,[1]TIPOS_ANULACION!$D$5:$E$6,2,FALSE)</f>
        <v>1</v>
      </c>
      <c r="X48" s="13">
        <v>174806</v>
      </c>
      <c r="Y48" s="6">
        <v>2</v>
      </c>
      <c r="Z48" s="12">
        <v>45247</v>
      </c>
      <c r="AA48" s="15">
        <v>0</v>
      </c>
      <c r="AB48" s="6" t="s">
        <v>41</v>
      </c>
      <c r="AC48" s="10">
        <f>VLOOKUP(AB48,'[1]ESTADOS ACTUALES CONTRATO'!$E$4:$F$11,2,FALSE)</f>
        <v>2</v>
      </c>
      <c r="AD48" s="6"/>
      <c r="AE48" s="18" t="s">
        <v>118</v>
      </c>
      <c r="AF48" s="6" t="s">
        <v>119</v>
      </c>
      <c r="AG48" s="16" t="s">
        <v>120</v>
      </c>
    </row>
    <row r="49" spans="1:33" ht="15" hidden="1" customHeight="1" x14ac:dyDescent="0.25">
      <c r="A49" s="4" t="s">
        <v>33</v>
      </c>
      <c r="B49" s="5">
        <f>VLOOKUP(A49,[1]LOCALIDAD!$A$3:$C$22,3,FALSE)</f>
        <v>3</v>
      </c>
      <c r="C49" s="6" t="s">
        <v>90</v>
      </c>
      <c r="D49" s="7" t="str">
        <f t="shared" si="0"/>
        <v>O219002</v>
      </c>
      <c r="E49" s="8" t="s">
        <v>91</v>
      </c>
      <c r="F49" s="8" t="s">
        <v>92</v>
      </c>
      <c r="G49" s="6">
        <v>830095213</v>
      </c>
      <c r="H49" s="8" t="s">
        <v>68</v>
      </c>
      <c r="I49" s="6" t="s">
        <v>55</v>
      </c>
      <c r="J49" s="10">
        <f>VLOOKUP(I49,[1]TIPOS_CONTRATOS!$E$4:$F$19,2,FALSE)</f>
        <v>19</v>
      </c>
      <c r="K49" s="6">
        <v>35330</v>
      </c>
      <c r="L49" s="11">
        <v>2019</v>
      </c>
      <c r="M49" s="6">
        <v>596</v>
      </c>
      <c r="N49" s="6">
        <v>428</v>
      </c>
      <c r="O49" s="12" t="s">
        <v>39</v>
      </c>
      <c r="P49" s="12" t="s">
        <v>40</v>
      </c>
      <c r="Q49" s="12">
        <v>43490</v>
      </c>
      <c r="R49" s="12">
        <v>44159</v>
      </c>
      <c r="S49" s="13">
        <v>30000000</v>
      </c>
      <c r="T49" s="13">
        <v>13252326</v>
      </c>
      <c r="U49" s="14">
        <v>0</v>
      </c>
      <c r="V49" s="6" t="s">
        <v>83</v>
      </c>
      <c r="W49" s="10">
        <f>VLOOKUP(V49,[1]TIPOS_ANULACION!$D$5:$E$6,2,FALSE)</f>
        <v>1</v>
      </c>
      <c r="X49" s="13">
        <v>13252326</v>
      </c>
      <c r="Y49" s="6">
        <v>2</v>
      </c>
      <c r="Z49" s="12">
        <v>45247</v>
      </c>
      <c r="AA49" s="15">
        <v>0</v>
      </c>
      <c r="AB49" s="6" t="s">
        <v>41</v>
      </c>
      <c r="AC49" s="10">
        <f>VLOOKUP(AB49,'[1]ESTADOS ACTUALES CONTRATO'!$E$4:$F$11,2,FALSE)</f>
        <v>2</v>
      </c>
      <c r="AD49" s="6"/>
      <c r="AE49" s="6"/>
      <c r="AF49" s="6" t="s">
        <v>121</v>
      </c>
      <c r="AG49" s="16" t="s">
        <v>122</v>
      </c>
    </row>
    <row r="50" spans="1:33" ht="15" hidden="1" customHeight="1" x14ac:dyDescent="0.25">
      <c r="A50" s="4" t="s">
        <v>33</v>
      </c>
      <c r="B50" s="5">
        <f>VLOOKUP(A50,[1]LOCALIDAD!$A$3:$C$22,3,FALSE)</f>
        <v>3</v>
      </c>
      <c r="C50" s="6" t="s">
        <v>90</v>
      </c>
      <c r="D50" s="7" t="str">
        <f t="shared" si="0"/>
        <v>O219002</v>
      </c>
      <c r="E50" s="8" t="s">
        <v>91</v>
      </c>
      <c r="F50" s="8" t="s">
        <v>92</v>
      </c>
      <c r="G50" s="6">
        <v>901040640</v>
      </c>
      <c r="H50" s="8" t="s">
        <v>123</v>
      </c>
      <c r="I50" s="6" t="s">
        <v>47</v>
      </c>
      <c r="J50" s="10">
        <f>VLOOKUP(I50,[1]TIPOS_CONTRATOS!$E$4:$F$19,2,FALSE)</f>
        <v>10</v>
      </c>
      <c r="K50" s="6">
        <v>173</v>
      </c>
      <c r="L50" s="11">
        <v>2019</v>
      </c>
      <c r="M50" s="6">
        <v>597</v>
      </c>
      <c r="N50" s="6">
        <v>429</v>
      </c>
      <c r="O50" s="12" t="s">
        <v>39</v>
      </c>
      <c r="P50" s="12" t="s">
        <v>40</v>
      </c>
      <c r="Q50" s="12">
        <v>43809</v>
      </c>
      <c r="R50" s="12">
        <v>43930</v>
      </c>
      <c r="S50" s="13">
        <v>30000000</v>
      </c>
      <c r="T50" s="13">
        <v>2176458</v>
      </c>
      <c r="U50" s="14">
        <v>0</v>
      </c>
      <c r="V50" s="6"/>
      <c r="W50" s="10" t="e">
        <f>VLOOKUP(V50,[1]TIPOS_ANULACION!$D$5:$E$6,2,FALSE)</f>
        <v>#N/A</v>
      </c>
      <c r="X50" s="13"/>
      <c r="Y50" s="6"/>
      <c r="Z50" s="12"/>
      <c r="AA50" s="15">
        <v>2176458</v>
      </c>
      <c r="AB50" s="6" t="s">
        <v>41</v>
      </c>
      <c r="AC50" s="10">
        <f>VLOOKUP(AB50,'[1]ESTADOS ACTUALES CONTRATO'!$E$4:$F$11,2,FALSE)</f>
        <v>2</v>
      </c>
      <c r="AD50" s="6"/>
      <c r="AE50" s="6"/>
      <c r="AF50" s="6" t="s">
        <v>116</v>
      </c>
      <c r="AG50" s="16"/>
    </row>
    <row r="51" spans="1:33" ht="15" hidden="1" customHeight="1" x14ac:dyDescent="0.25">
      <c r="A51" s="4" t="s">
        <v>33</v>
      </c>
      <c r="B51" s="5">
        <f>VLOOKUP(A51,[1]LOCALIDAD!$A$3:$C$22,3,FALSE)</f>
        <v>3</v>
      </c>
      <c r="C51" s="6" t="s">
        <v>90</v>
      </c>
      <c r="D51" s="7" t="str">
        <f t="shared" si="0"/>
        <v>O219002</v>
      </c>
      <c r="E51" s="8" t="s">
        <v>91</v>
      </c>
      <c r="F51" s="8" t="s">
        <v>92</v>
      </c>
      <c r="G51" s="6">
        <v>860005289</v>
      </c>
      <c r="H51" s="8" t="s">
        <v>46</v>
      </c>
      <c r="I51" s="6" t="s">
        <v>47</v>
      </c>
      <c r="J51" s="10">
        <f>VLOOKUP(I51,[1]TIPOS_CONTRATOS!$E$4:$F$19,2,FALSE)</f>
        <v>10</v>
      </c>
      <c r="K51" s="6">
        <v>124</v>
      </c>
      <c r="L51" s="11">
        <v>2019</v>
      </c>
      <c r="M51" s="6">
        <v>598</v>
      </c>
      <c r="N51" s="6">
        <v>430</v>
      </c>
      <c r="O51" s="12" t="s">
        <v>39</v>
      </c>
      <c r="P51" s="12" t="s">
        <v>40</v>
      </c>
      <c r="Q51" s="12">
        <v>43654</v>
      </c>
      <c r="R51" s="12">
        <v>43868</v>
      </c>
      <c r="S51" s="13">
        <v>7000000</v>
      </c>
      <c r="T51" s="13">
        <v>1720656</v>
      </c>
      <c r="U51" s="14">
        <v>0</v>
      </c>
      <c r="V51" s="6" t="s">
        <v>83</v>
      </c>
      <c r="W51" s="10">
        <f>VLOOKUP(V51,[1]TIPOS_ANULACION!$D$5:$E$6,2,FALSE)</f>
        <v>1</v>
      </c>
      <c r="X51" s="13">
        <v>1720656</v>
      </c>
      <c r="Y51" s="6">
        <v>2</v>
      </c>
      <c r="Z51" s="12">
        <v>45247</v>
      </c>
      <c r="AA51" s="15">
        <v>0</v>
      </c>
      <c r="AB51" s="6" t="s">
        <v>41</v>
      </c>
      <c r="AC51" s="10">
        <f>VLOOKUP(AB51,'[1]ESTADOS ACTUALES CONTRATO'!$E$4:$F$11,2,FALSE)</f>
        <v>2</v>
      </c>
      <c r="AD51" s="6"/>
      <c r="AE51" s="6" t="s">
        <v>124</v>
      </c>
      <c r="AF51" s="6" t="s">
        <v>49</v>
      </c>
      <c r="AG51" s="16" t="s">
        <v>50</v>
      </c>
    </row>
    <row r="52" spans="1:33" ht="15" hidden="1" customHeight="1" x14ac:dyDescent="0.25">
      <c r="A52" s="4" t="s">
        <v>33</v>
      </c>
      <c r="B52" s="5">
        <f>VLOOKUP(A52,[1]LOCALIDAD!$A$3:$C$22,3,FALSE)</f>
        <v>3</v>
      </c>
      <c r="C52" s="6" t="s">
        <v>90</v>
      </c>
      <c r="D52" s="7" t="str">
        <f t="shared" si="0"/>
        <v>O219002</v>
      </c>
      <c r="E52" s="8" t="s">
        <v>91</v>
      </c>
      <c r="F52" s="8" t="s">
        <v>92</v>
      </c>
      <c r="G52" s="6">
        <v>900276396</v>
      </c>
      <c r="H52" s="8" t="s">
        <v>125</v>
      </c>
      <c r="I52" s="6" t="s">
        <v>47</v>
      </c>
      <c r="J52" s="10">
        <f>VLOOKUP(I52,[1]TIPOS_CONTRATOS!$E$4:$F$19,2,FALSE)</f>
        <v>10</v>
      </c>
      <c r="K52" s="6">
        <v>106</v>
      </c>
      <c r="L52" s="11">
        <v>2018</v>
      </c>
      <c r="M52" s="6">
        <v>599</v>
      </c>
      <c r="N52" s="6">
        <v>431</v>
      </c>
      <c r="O52" s="12" t="s">
        <v>39</v>
      </c>
      <c r="P52" s="12" t="s">
        <v>40</v>
      </c>
      <c r="Q52" s="12">
        <v>43202</v>
      </c>
      <c r="R52" s="12">
        <v>43262</v>
      </c>
      <c r="S52" s="13">
        <v>500000</v>
      </c>
      <c r="T52" s="13">
        <v>500000</v>
      </c>
      <c r="U52" s="14">
        <v>0</v>
      </c>
      <c r="V52" s="6" t="s">
        <v>83</v>
      </c>
      <c r="W52" s="10">
        <f>VLOOKUP(V52,[1]TIPOS_ANULACION!$D$5:$E$6,2,FALSE)</f>
        <v>1</v>
      </c>
      <c r="X52" s="13">
        <v>500000</v>
      </c>
      <c r="Y52" s="6">
        <v>1</v>
      </c>
      <c r="Z52" s="12">
        <v>45222</v>
      </c>
      <c r="AA52" s="15">
        <v>0</v>
      </c>
      <c r="AB52" s="6" t="s">
        <v>41</v>
      </c>
      <c r="AC52" s="10">
        <f>VLOOKUP(AB52,'[1]ESTADOS ACTUALES CONTRATO'!$E$4:$F$11,2,FALSE)</f>
        <v>2</v>
      </c>
      <c r="AD52" s="6"/>
      <c r="AE52" s="6" t="s">
        <v>126</v>
      </c>
      <c r="AF52" s="6" t="s">
        <v>127</v>
      </c>
      <c r="AG52" s="16" t="s">
        <v>128</v>
      </c>
    </row>
    <row r="53" spans="1:33" ht="15" hidden="1" customHeight="1" x14ac:dyDescent="0.25">
      <c r="A53" s="4" t="s">
        <v>33</v>
      </c>
      <c r="B53" s="5">
        <f>VLOOKUP(A53,[1]LOCALIDAD!$A$3:$C$22,3,FALSE)</f>
        <v>3</v>
      </c>
      <c r="C53" s="6" t="s">
        <v>90</v>
      </c>
      <c r="D53" s="7" t="str">
        <f t="shared" si="0"/>
        <v>O219002</v>
      </c>
      <c r="E53" s="8" t="s">
        <v>91</v>
      </c>
      <c r="F53" s="8" t="s">
        <v>92</v>
      </c>
      <c r="G53" s="6">
        <v>860002184</v>
      </c>
      <c r="H53" s="8" t="s">
        <v>37</v>
      </c>
      <c r="I53" s="6" t="s">
        <v>38</v>
      </c>
      <c r="J53" s="10">
        <f>VLOOKUP(I53,[1]TIPOS_CONTRATOS!$E$4:$F$19,2,FALSE)</f>
        <v>12</v>
      </c>
      <c r="K53" s="6">
        <v>84</v>
      </c>
      <c r="L53" s="11">
        <v>2017</v>
      </c>
      <c r="M53" s="6">
        <v>600</v>
      </c>
      <c r="N53" s="6">
        <v>432</v>
      </c>
      <c r="O53" s="12" t="s">
        <v>39</v>
      </c>
      <c r="P53" s="12" t="s">
        <v>40</v>
      </c>
      <c r="Q53" s="12">
        <v>42889</v>
      </c>
      <c r="R53" s="12">
        <v>43315</v>
      </c>
      <c r="S53" s="13">
        <v>46698523</v>
      </c>
      <c r="T53" s="13">
        <v>93203</v>
      </c>
      <c r="U53" s="14">
        <v>0</v>
      </c>
      <c r="V53" s="6" t="s">
        <v>83</v>
      </c>
      <c r="W53" s="10">
        <f>VLOOKUP(V53,[1]TIPOS_ANULACION!$D$5:$E$6,2,FALSE)</f>
        <v>1</v>
      </c>
      <c r="X53" s="13">
        <v>93203</v>
      </c>
      <c r="Y53" s="6">
        <v>1</v>
      </c>
      <c r="Z53" s="12">
        <v>45166</v>
      </c>
      <c r="AA53" s="15">
        <v>0</v>
      </c>
      <c r="AB53" s="6" t="s">
        <v>41</v>
      </c>
      <c r="AC53" s="10">
        <f>VLOOKUP(AB53,'[1]ESTADOS ACTUALES CONTRATO'!$E$4:$F$11,2,FALSE)</f>
        <v>2</v>
      </c>
      <c r="AD53" s="6"/>
      <c r="AE53" s="6"/>
      <c r="AF53" s="6" t="s">
        <v>67</v>
      </c>
      <c r="AG53" s="16" t="s">
        <v>43</v>
      </c>
    </row>
    <row r="54" spans="1:33" ht="60" hidden="1" customHeight="1" x14ac:dyDescent="0.25">
      <c r="A54" s="4" t="s">
        <v>33</v>
      </c>
      <c r="B54" s="5">
        <f>VLOOKUP(A54,[1]LOCALIDAD!$A$3:$C$22,3,FALSE)</f>
        <v>3</v>
      </c>
      <c r="C54" s="6" t="s">
        <v>90</v>
      </c>
      <c r="D54" s="7" t="str">
        <f t="shared" si="0"/>
        <v>O219002</v>
      </c>
      <c r="E54" s="8" t="s">
        <v>91</v>
      </c>
      <c r="F54" s="8" t="s">
        <v>92</v>
      </c>
      <c r="G54" s="6">
        <v>830053669</v>
      </c>
      <c r="H54" s="8" t="s">
        <v>59</v>
      </c>
      <c r="I54" s="6" t="s">
        <v>47</v>
      </c>
      <c r="J54" s="10">
        <f>VLOOKUP(I54,[1]TIPOS_CONTRATOS!$E$4:$F$19,2,FALSE)</f>
        <v>10</v>
      </c>
      <c r="K54" s="6">
        <v>169</v>
      </c>
      <c r="L54" s="11">
        <v>2019</v>
      </c>
      <c r="M54" s="6">
        <v>601</v>
      </c>
      <c r="N54" s="6">
        <v>433</v>
      </c>
      <c r="O54" s="12" t="s">
        <v>39</v>
      </c>
      <c r="P54" s="12" t="s">
        <v>56</v>
      </c>
      <c r="Q54" s="12">
        <v>43797</v>
      </c>
      <c r="R54" s="12">
        <v>44326</v>
      </c>
      <c r="S54" s="13">
        <v>29441076</v>
      </c>
      <c r="T54" s="13">
        <v>327112</v>
      </c>
      <c r="U54" s="14">
        <v>0</v>
      </c>
      <c r="V54" s="6" t="s">
        <v>83</v>
      </c>
      <c r="W54" s="10">
        <f>VLOOKUP(V54,[1]TIPOS_ANULACION!$D$5:$E$6,2,FALSE)</f>
        <v>1</v>
      </c>
      <c r="X54" s="13">
        <v>327112</v>
      </c>
      <c r="Y54" s="6">
        <v>1</v>
      </c>
      <c r="Z54" s="12">
        <v>45166</v>
      </c>
      <c r="AA54" s="15">
        <v>0</v>
      </c>
      <c r="AB54" s="6" t="s">
        <v>57</v>
      </c>
      <c r="AC54" s="10">
        <f>VLOOKUP(AB54,'[1]ESTADOS ACTUALES CONTRATO'!$E$4:$F$11,2,FALSE)</f>
        <v>3</v>
      </c>
      <c r="AD54" s="6"/>
      <c r="AE54" s="18"/>
      <c r="AF54" s="6" t="s">
        <v>129</v>
      </c>
      <c r="AG54" s="16" t="s">
        <v>130</v>
      </c>
    </row>
    <row r="55" spans="1:33" ht="15" hidden="1" customHeight="1" x14ac:dyDescent="0.25">
      <c r="A55" s="4" t="s">
        <v>33</v>
      </c>
      <c r="B55" s="5">
        <f>VLOOKUP(A55,[1]LOCALIDAD!$A$3:$C$22,3,FALSE)</f>
        <v>3</v>
      </c>
      <c r="C55" s="6" t="s">
        <v>90</v>
      </c>
      <c r="D55" s="7" t="str">
        <f t="shared" si="0"/>
        <v>O219002</v>
      </c>
      <c r="E55" s="8" t="s">
        <v>91</v>
      </c>
      <c r="F55" s="8" t="s">
        <v>92</v>
      </c>
      <c r="G55" s="6">
        <v>860002184</v>
      </c>
      <c r="H55" s="8" t="s">
        <v>37</v>
      </c>
      <c r="I55" s="6" t="s">
        <v>38</v>
      </c>
      <c r="J55" s="10">
        <f>VLOOKUP(I55,[1]TIPOS_CONTRATOS!$E$4:$F$19,2,FALSE)</f>
        <v>12</v>
      </c>
      <c r="K55" s="6">
        <v>157</v>
      </c>
      <c r="L55" s="11">
        <v>2019</v>
      </c>
      <c r="M55" s="6">
        <v>602</v>
      </c>
      <c r="N55" s="6">
        <v>434</v>
      </c>
      <c r="O55" s="12" t="s">
        <v>39</v>
      </c>
      <c r="P55" s="12" t="s">
        <v>40</v>
      </c>
      <c r="Q55" s="12">
        <v>43731</v>
      </c>
      <c r="R55" s="12">
        <v>44221</v>
      </c>
      <c r="S55" s="13">
        <v>87993914</v>
      </c>
      <c r="T55" s="13">
        <v>23</v>
      </c>
      <c r="U55" s="14">
        <v>0</v>
      </c>
      <c r="V55" s="6"/>
      <c r="W55" s="10" t="e">
        <f>VLOOKUP(V55,[1]TIPOS_ANULACION!$D$5:$E$6,2,FALSE)</f>
        <v>#N/A</v>
      </c>
      <c r="X55" s="13"/>
      <c r="Y55" s="6"/>
      <c r="Z55" s="12"/>
      <c r="AA55" s="15">
        <v>23</v>
      </c>
      <c r="AB55" s="6" t="s">
        <v>41</v>
      </c>
      <c r="AC55" s="10">
        <f>VLOOKUP(AB55,'[1]ESTADOS ACTUALES CONTRATO'!$E$4:$F$11,2,FALSE)</f>
        <v>2</v>
      </c>
      <c r="AD55" s="6"/>
      <c r="AE55" s="6"/>
      <c r="AF55" s="6" t="s">
        <v>107</v>
      </c>
      <c r="AG55" s="16" t="s">
        <v>108</v>
      </c>
    </row>
    <row r="56" spans="1:33" hidden="1" x14ac:dyDescent="0.25">
      <c r="A56" s="4" t="s">
        <v>33</v>
      </c>
      <c r="B56" s="5">
        <f>VLOOKUP(A56,[1]LOCALIDAD!$A$3:$C$22,3,FALSE)</f>
        <v>3</v>
      </c>
      <c r="C56" s="6" t="s">
        <v>90</v>
      </c>
      <c r="D56" s="7" t="str">
        <f t="shared" si="0"/>
        <v>O219002</v>
      </c>
      <c r="E56" s="8" t="s">
        <v>91</v>
      </c>
      <c r="F56" s="8" t="s">
        <v>92</v>
      </c>
      <c r="G56" s="6">
        <v>800240740</v>
      </c>
      <c r="H56" s="8" t="s">
        <v>72</v>
      </c>
      <c r="I56" s="6" t="s">
        <v>47</v>
      </c>
      <c r="J56" s="10">
        <f>VLOOKUP(I56,[1]TIPOS_CONTRATOS!$E$4:$F$19,2,FALSE)</f>
        <v>10</v>
      </c>
      <c r="K56" s="6">
        <v>103</v>
      </c>
      <c r="L56" s="11">
        <v>2019</v>
      </c>
      <c r="M56" s="6">
        <v>603</v>
      </c>
      <c r="N56" s="6">
        <v>435</v>
      </c>
      <c r="O56" s="12" t="s">
        <v>39</v>
      </c>
      <c r="P56" s="12" t="s">
        <v>56</v>
      </c>
      <c r="Q56" s="12">
        <v>43546</v>
      </c>
      <c r="R56" s="12">
        <v>43972</v>
      </c>
      <c r="S56" s="13">
        <v>17600000</v>
      </c>
      <c r="T56" s="13">
        <v>43198</v>
      </c>
      <c r="U56" s="14">
        <v>0</v>
      </c>
      <c r="V56" s="6"/>
      <c r="W56" s="10" t="e">
        <f>VLOOKUP(V56,[1]TIPOS_ANULACION!$D$5:$E$6,2,FALSE)</f>
        <v>#N/A</v>
      </c>
      <c r="X56" s="13"/>
      <c r="Y56" s="6"/>
      <c r="Z56" s="12"/>
      <c r="AA56" s="15">
        <v>43198</v>
      </c>
      <c r="AB56" s="6" t="s">
        <v>57</v>
      </c>
      <c r="AC56" s="10">
        <f>VLOOKUP(AB56,'[1]ESTADOS ACTUALES CONTRATO'!$E$4:$F$11,2,FALSE)</f>
        <v>3</v>
      </c>
      <c r="AD56" s="6"/>
      <c r="AE56" s="6" t="s">
        <v>131</v>
      </c>
      <c r="AF56" s="6" t="s">
        <v>132</v>
      </c>
      <c r="AG56" s="16" t="s">
        <v>133</v>
      </c>
    </row>
    <row r="57" spans="1:33" hidden="1" x14ac:dyDescent="0.25">
      <c r="A57" s="4" t="s">
        <v>33</v>
      </c>
      <c r="B57" s="5">
        <f>VLOOKUP(A57,[1]LOCALIDAD!$A$3:$C$22,3,FALSE)</f>
        <v>3</v>
      </c>
      <c r="C57" s="6" t="s">
        <v>90</v>
      </c>
      <c r="D57" s="7" t="str">
        <f t="shared" si="0"/>
        <v>O219002</v>
      </c>
      <c r="E57" s="8" t="s">
        <v>91</v>
      </c>
      <c r="F57" s="8" t="s">
        <v>92</v>
      </c>
      <c r="G57" s="6">
        <v>860002184</v>
      </c>
      <c r="H57" s="8" t="s">
        <v>37</v>
      </c>
      <c r="I57" s="6" t="s">
        <v>38</v>
      </c>
      <c r="J57" s="10">
        <f>VLOOKUP(I57,[1]TIPOS_CONTRATOS!$E$4:$F$19,2,FALSE)</f>
        <v>12</v>
      </c>
      <c r="K57" s="6">
        <v>157</v>
      </c>
      <c r="L57" s="11">
        <v>2019</v>
      </c>
      <c r="M57" s="6">
        <v>604</v>
      </c>
      <c r="N57" s="6">
        <v>436</v>
      </c>
      <c r="O57" s="12" t="s">
        <v>39</v>
      </c>
      <c r="P57" s="12" t="s">
        <v>40</v>
      </c>
      <c r="Q57" s="12">
        <v>43731</v>
      </c>
      <c r="R57" s="12">
        <v>44221</v>
      </c>
      <c r="S57" s="13">
        <v>87993914</v>
      </c>
      <c r="T57" s="13">
        <v>600</v>
      </c>
      <c r="U57" s="14">
        <v>0</v>
      </c>
      <c r="V57" s="6"/>
      <c r="W57" s="10" t="e">
        <f>VLOOKUP(V57,[1]TIPOS_ANULACION!$D$5:$E$6,2,FALSE)</f>
        <v>#N/A</v>
      </c>
      <c r="X57" s="13"/>
      <c r="Y57" s="6"/>
      <c r="Z57" s="12"/>
      <c r="AA57" s="15">
        <v>600</v>
      </c>
      <c r="AB57" s="6" t="s">
        <v>41</v>
      </c>
      <c r="AC57" s="10">
        <f>VLOOKUP(AB57,'[1]ESTADOS ACTUALES CONTRATO'!$E$4:$F$11,2,FALSE)</f>
        <v>2</v>
      </c>
      <c r="AD57" s="6"/>
      <c r="AE57" s="6"/>
      <c r="AF57" s="6" t="s">
        <v>107</v>
      </c>
      <c r="AG57" s="16" t="s">
        <v>108</v>
      </c>
    </row>
    <row r="58" spans="1:33" hidden="1" x14ac:dyDescent="0.25">
      <c r="A58" s="4" t="s">
        <v>33</v>
      </c>
      <c r="B58" s="5">
        <f>VLOOKUP(A58,[1]LOCALIDAD!$A$3:$C$22,3,FALSE)</f>
        <v>3</v>
      </c>
      <c r="C58" s="6" t="s">
        <v>90</v>
      </c>
      <c r="D58" s="7" t="str">
        <f t="shared" si="0"/>
        <v>O219002</v>
      </c>
      <c r="E58" s="8" t="s">
        <v>91</v>
      </c>
      <c r="F58" s="8" t="s">
        <v>92</v>
      </c>
      <c r="G58" s="6">
        <v>860002184</v>
      </c>
      <c r="H58" s="8" t="s">
        <v>37</v>
      </c>
      <c r="I58" s="6" t="s">
        <v>38</v>
      </c>
      <c r="J58" s="10">
        <f>VLOOKUP(I58,[1]TIPOS_CONTRATOS!$E$4:$F$19,2,FALSE)</f>
        <v>12</v>
      </c>
      <c r="K58" s="6">
        <v>129</v>
      </c>
      <c r="L58" s="11">
        <v>2019</v>
      </c>
      <c r="M58" s="6">
        <v>605</v>
      </c>
      <c r="N58" s="6">
        <v>437</v>
      </c>
      <c r="O58" s="12" t="s">
        <v>39</v>
      </c>
      <c r="P58" s="12" t="s">
        <v>40</v>
      </c>
      <c r="Q58" s="12">
        <v>43633</v>
      </c>
      <c r="R58" s="12">
        <v>43730</v>
      </c>
      <c r="S58" s="13">
        <v>16068000</v>
      </c>
      <c r="T58" s="13">
        <v>2840</v>
      </c>
      <c r="U58" s="14">
        <v>0</v>
      </c>
      <c r="V58" s="6"/>
      <c r="W58" s="10" t="e">
        <f>VLOOKUP(V58,[1]TIPOS_ANULACION!$D$5:$E$6,2,FALSE)</f>
        <v>#N/A</v>
      </c>
      <c r="X58" s="13"/>
      <c r="Y58" s="6"/>
      <c r="Z58" s="12"/>
      <c r="AA58" s="15">
        <v>2840</v>
      </c>
      <c r="AB58" s="6" t="s">
        <v>41</v>
      </c>
      <c r="AC58" s="10">
        <f>VLOOKUP(AB58,'[1]ESTADOS ACTUALES CONTRATO'!$E$4:$F$11,2,FALSE)</f>
        <v>2</v>
      </c>
      <c r="AD58" s="6"/>
      <c r="AE58" s="6"/>
      <c r="AF58" s="6" t="s">
        <v>67</v>
      </c>
      <c r="AG58" s="16" t="s">
        <v>43</v>
      </c>
    </row>
    <row r="59" spans="1:33" ht="165" hidden="1" x14ac:dyDescent="0.25">
      <c r="A59" s="4" t="s">
        <v>33</v>
      </c>
      <c r="B59" s="5">
        <f>VLOOKUP(A59,[1]LOCALIDAD!$A$3:$C$22,3,FALSE)</f>
        <v>3</v>
      </c>
      <c r="C59" s="6" t="s">
        <v>90</v>
      </c>
      <c r="D59" s="7" t="str">
        <f t="shared" si="0"/>
        <v>O219002</v>
      </c>
      <c r="E59" s="8" t="s">
        <v>91</v>
      </c>
      <c r="F59" s="8" t="s">
        <v>92</v>
      </c>
      <c r="G59" s="6">
        <v>900627060</v>
      </c>
      <c r="H59" s="8" t="s">
        <v>114</v>
      </c>
      <c r="I59" s="6" t="s">
        <v>47</v>
      </c>
      <c r="J59" s="10">
        <f>VLOOKUP(I59,[1]TIPOS_CONTRATOS!$E$4:$F$19,2,FALSE)</f>
        <v>10</v>
      </c>
      <c r="K59" s="6">
        <v>150</v>
      </c>
      <c r="L59" s="11">
        <v>2019</v>
      </c>
      <c r="M59" s="6">
        <v>606</v>
      </c>
      <c r="N59" s="6">
        <v>438</v>
      </c>
      <c r="O59" s="12" t="s">
        <v>39</v>
      </c>
      <c r="P59" s="12" t="s">
        <v>40</v>
      </c>
      <c r="Q59" s="12">
        <v>43706</v>
      </c>
      <c r="R59" s="12">
        <v>43889</v>
      </c>
      <c r="S59" s="13">
        <v>8789675</v>
      </c>
      <c r="T59" s="13">
        <v>5315</v>
      </c>
      <c r="U59" s="14">
        <v>0</v>
      </c>
      <c r="V59" s="6"/>
      <c r="W59" s="10" t="e">
        <f>VLOOKUP(V59,[1]TIPOS_ANULACION!$D$5:$E$6,2,FALSE)</f>
        <v>#N/A</v>
      </c>
      <c r="X59" s="13"/>
      <c r="Y59" s="6"/>
      <c r="Z59" s="12"/>
      <c r="AA59" s="15">
        <v>5315</v>
      </c>
      <c r="AB59" s="6" t="s">
        <v>41</v>
      </c>
      <c r="AC59" s="10">
        <f>VLOOKUP(AB59,'[1]ESTADOS ACTUALES CONTRATO'!$E$4:$F$11,2,FALSE)</f>
        <v>2</v>
      </c>
      <c r="AD59" s="6"/>
      <c r="AE59" s="18" t="s">
        <v>134</v>
      </c>
      <c r="AF59" s="6" t="s">
        <v>129</v>
      </c>
      <c r="AG59" s="16" t="s">
        <v>130</v>
      </c>
    </row>
    <row r="60" spans="1:33" hidden="1" x14ac:dyDescent="0.25">
      <c r="A60" s="4" t="s">
        <v>33</v>
      </c>
      <c r="B60" s="5">
        <f>VLOOKUP(A60,[1]LOCALIDAD!$A$3:$C$22,3,FALSE)</f>
        <v>3</v>
      </c>
      <c r="C60" s="6" t="s">
        <v>135</v>
      </c>
      <c r="D60" s="7" t="str">
        <f t="shared" si="0"/>
        <v>O230616</v>
      </c>
      <c r="E60" s="8" t="s">
        <v>136</v>
      </c>
      <c r="F60" s="8" t="s">
        <v>137</v>
      </c>
      <c r="G60" s="6">
        <v>860066942</v>
      </c>
      <c r="H60" s="8" t="s">
        <v>138</v>
      </c>
      <c r="I60" s="6" t="s">
        <v>139</v>
      </c>
      <c r="J60" s="10">
        <f>VLOOKUP(I60,[1]TIPOS_CONTRATOS!$E$4:$F$19,2,FALSE)</f>
        <v>16</v>
      </c>
      <c r="K60" s="6">
        <v>1</v>
      </c>
      <c r="L60" s="11">
        <v>2022</v>
      </c>
      <c r="M60" s="6">
        <v>220</v>
      </c>
      <c r="N60" s="6">
        <v>200</v>
      </c>
      <c r="O60" s="12" t="s">
        <v>39</v>
      </c>
      <c r="P60" s="12"/>
      <c r="Q60" s="12">
        <v>44594</v>
      </c>
      <c r="R60" s="12">
        <v>44742</v>
      </c>
      <c r="S60" s="13"/>
      <c r="T60" s="13">
        <v>33625448</v>
      </c>
      <c r="U60" s="14">
        <v>0</v>
      </c>
      <c r="V60" s="6"/>
      <c r="W60" s="10" t="e">
        <f>VLOOKUP(V60,[1]TIPOS_ANULACION!$D$5:$E$6,2,FALSE)</f>
        <v>#N/A</v>
      </c>
      <c r="X60" s="13"/>
      <c r="Y60" s="6"/>
      <c r="Z60" s="12"/>
      <c r="AA60" s="15">
        <v>33625448</v>
      </c>
      <c r="AB60" s="6" t="s">
        <v>41</v>
      </c>
      <c r="AC60" s="10">
        <f>VLOOKUP(AB60,'[1]ESTADOS ACTUALES CONTRATO'!$E$4:$F$11,2,FALSE)</f>
        <v>2</v>
      </c>
      <c r="AD60" s="6"/>
      <c r="AE60" s="6" t="s">
        <v>140</v>
      </c>
      <c r="AF60" s="6" t="s">
        <v>141</v>
      </c>
      <c r="AG60" s="16" t="s">
        <v>142</v>
      </c>
    </row>
    <row r="61" spans="1:33" hidden="1" x14ac:dyDescent="0.25">
      <c r="A61" s="4" t="s">
        <v>33</v>
      </c>
      <c r="B61" s="5">
        <f>VLOOKUP(A61,[1]LOCALIDAD!$A$3:$C$22,3,FALSE)</f>
        <v>3</v>
      </c>
      <c r="C61" s="6" t="s">
        <v>135</v>
      </c>
      <c r="D61" s="7" t="str">
        <f t="shared" si="0"/>
        <v>O230616</v>
      </c>
      <c r="E61" s="8" t="s">
        <v>136</v>
      </c>
      <c r="F61" s="8" t="s">
        <v>137</v>
      </c>
      <c r="G61" s="6">
        <v>860066942</v>
      </c>
      <c r="H61" s="8" t="s">
        <v>138</v>
      </c>
      <c r="I61" s="6" t="s">
        <v>139</v>
      </c>
      <c r="J61" s="10">
        <f>VLOOKUP(I61,[1]TIPOS_CONTRATOS!$E$4:$F$19,2,FALSE)</f>
        <v>16</v>
      </c>
      <c r="K61" s="6">
        <v>2</v>
      </c>
      <c r="L61" s="11">
        <v>2022</v>
      </c>
      <c r="M61" s="6">
        <v>221</v>
      </c>
      <c r="N61" s="6">
        <v>201</v>
      </c>
      <c r="O61" s="12" t="s">
        <v>39</v>
      </c>
      <c r="P61" s="12"/>
      <c r="Q61" s="12">
        <v>44594</v>
      </c>
      <c r="R61" s="12">
        <v>44742</v>
      </c>
      <c r="S61" s="13"/>
      <c r="T61" s="13">
        <v>268382</v>
      </c>
      <c r="U61" s="14">
        <v>0</v>
      </c>
      <c r="V61" s="6"/>
      <c r="W61" s="10" t="e">
        <f>VLOOKUP(V61,[1]TIPOS_ANULACION!$D$5:$E$6,2,FALSE)</f>
        <v>#N/A</v>
      </c>
      <c r="X61" s="13"/>
      <c r="Y61" s="6"/>
      <c r="Z61" s="12"/>
      <c r="AA61" s="15">
        <v>268382</v>
      </c>
      <c r="AB61" s="6" t="s">
        <v>41</v>
      </c>
      <c r="AC61" s="10">
        <f>VLOOKUP(AB61,'[1]ESTADOS ACTUALES CONTRATO'!$E$4:$F$11,2,FALSE)</f>
        <v>2</v>
      </c>
      <c r="AD61" s="6"/>
      <c r="AE61" s="6" t="s">
        <v>140</v>
      </c>
      <c r="AF61" s="6" t="s">
        <v>141</v>
      </c>
      <c r="AG61" s="16" t="s">
        <v>142</v>
      </c>
    </row>
    <row r="62" spans="1:33" hidden="1" x14ac:dyDescent="0.25">
      <c r="A62" s="4" t="s">
        <v>33</v>
      </c>
      <c r="B62" s="5">
        <f>VLOOKUP(A62,[1]LOCALIDAD!$A$3:$C$22,3,FALSE)</f>
        <v>3</v>
      </c>
      <c r="C62" s="6" t="s">
        <v>135</v>
      </c>
      <c r="D62" s="7" t="str">
        <f t="shared" si="0"/>
        <v>O230616</v>
      </c>
      <c r="E62" s="8" t="s">
        <v>136</v>
      </c>
      <c r="F62" s="8" t="s">
        <v>137</v>
      </c>
      <c r="G62" s="6">
        <v>1022950567</v>
      </c>
      <c r="H62" s="8" t="s">
        <v>143</v>
      </c>
      <c r="I62" s="6" t="s">
        <v>144</v>
      </c>
      <c r="J62" s="10">
        <f>VLOOKUP(I62,[1]TIPOS_CONTRATOS!$E$4:$F$19,2,FALSE)</f>
        <v>11</v>
      </c>
      <c r="K62" s="6">
        <v>24</v>
      </c>
      <c r="L62" s="11">
        <v>2022</v>
      </c>
      <c r="M62" s="6">
        <v>222</v>
      </c>
      <c r="N62" s="6">
        <v>202</v>
      </c>
      <c r="O62" s="12" t="s">
        <v>39</v>
      </c>
      <c r="P62" s="12" t="s">
        <v>40</v>
      </c>
      <c r="Q62" s="12">
        <v>44578</v>
      </c>
      <c r="R62" s="12">
        <v>44911</v>
      </c>
      <c r="S62" s="13">
        <v>56320000</v>
      </c>
      <c r="T62" s="13">
        <v>9728001</v>
      </c>
      <c r="U62" s="14">
        <v>6485333</v>
      </c>
      <c r="V62" s="6"/>
      <c r="W62" s="10" t="e">
        <f>VLOOKUP(V62,[1]TIPOS_ANULACION!$D$5:$E$6,2,FALSE)</f>
        <v>#N/A</v>
      </c>
      <c r="X62" s="13"/>
      <c r="Y62" s="6"/>
      <c r="Z62" s="12"/>
      <c r="AA62" s="15">
        <v>3242668</v>
      </c>
      <c r="AB62" s="6" t="s">
        <v>145</v>
      </c>
      <c r="AC62" s="10">
        <f>VLOOKUP(AB62,'[1]ESTADOS ACTUALES CONTRATO'!$E$4:$F$11,2,FALSE)</f>
        <v>6</v>
      </c>
      <c r="AD62" s="6"/>
      <c r="AE62" s="6"/>
      <c r="AF62" s="6" t="s">
        <v>146</v>
      </c>
      <c r="AG62" s="16" t="s">
        <v>147</v>
      </c>
    </row>
    <row r="63" spans="1:33" hidden="1" x14ac:dyDescent="0.25">
      <c r="A63" s="4" t="s">
        <v>33</v>
      </c>
      <c r="B63" s="5">
        <f>VLOOKUP(A63,[1]LOCALIDAD!$A$3:$C$22,3,FALSE)</f>
        <v>3</v>
      </c>
      <c r="C63" s="6" t="s">
        <v>135</v>
      </c>
      <c r="D63" s="7" t="str">
        <f t="shared" si="0"/>
        <v>O230616</v>
      </c>
      <c r="E63" s="8" t="s">
        <v>136</v>
      </c>
      <c r="F63" s="8" t="s">
        <v>137</v>
      </c>
      <c r="G63" s="6">
        <v>1020426511</v>
      </c>
      <c r="H63" s="8" t="s">
        <v>148</v>
      </c>
      <c r="I63" s="6" t="s">
        <v>144</v>
      </c>
      <c r="J63" s="10">
        <f>VLOOKUP(I63,[1]TIPOS_CONTRATOS!$E$4:$F$19,2,FALSE)</f>
        <v>11</v>
      </c>
      <c r="K63" s="6">
        <v>25</v>
      </c>
      <c r="L63" s="11">
        <v>2022</v>
      </c>
      <c r="M63" s="6">
        <v>223</v>
      </c>
      <c r="N63" s="6">
        <v>203</v>
      </c>
      <c r="O63" s="12" t="s">
        <v>39</v>
      </c>
      <c r="P63" s="12" t="s">
        <v>40</v>
      </c>
      <c r="Q63" s="12">
        <v>44578</v>
      </c>
      <c r="R63" s="12">
        <v>44911</v>
      </c>
      <c r="S63" s="13">
        <v>56320000</v>
      </c>
      <c r="T63" s="13">
        <v>2730667</v>
      </c>
      <c r="U63" s="14">
        <v>2730667</v>
      </c>
      <c r="V63" s="6"/>
      <c r="W63" s="10" t="e">
        <f>VLOOKUP(V63,[1]TIPOS_ANULACION!$D$5:$E$6,2,FALSE)</f>
        <v>#N/A</v>
      </c>
      <c r="X63" s="13"/>
      <c r="Y63" s="6"/>
      <c r="Z63" s="12"/>
      <c r="AA63" s="15">
        <v>0</v>
      </c>
      <c r="AB63" s="6" t="s">
        <v>145</v>
      </c>
      <c r="AC63" s="10">
        <f>VLOOKUP(AB63,'[1]ESTADOS ACTUALES CONTRATO'!$E$4:$F$11,2,FALSE)</f>
        <v>6</v>
      </c>
      <c r="AD63" s="6"/>
      <c r="AE63" s="6"/>
      <c r="AF63" s="6" t="s">
        <v>149</v>
      </c>
      <c r="AG63" s="16" t="s">
        <v>149</v>
      </c>
    </row>
    <row r="64" spans="1:33" hidden="1" x14ac:dyDescent="0.25">
      <c r="A64" s="4" t="s">
        <v>33</v>
      </c>
      <c r="B64" s="5">
        <f>VLOOKUP(A64,[1]LOCALIDAD!$A$3:$C$22,3,FALSE)</f>
        <v>3</v>
      </c>
      <c r="C64" s="6" t="s">
        <v>135</v>
      </c>
      <c r="D64" s="7" t="str">
        <f t="shared" si="0"/>
        <v>O230616</v>
      </c>
      <c r="E64" s="8" t="s">
        <v>136</v>
      </c>
      <c r="F64" s="8" t="s">
        <v>137</v>
      </c>
      <c r="G64" s="6">
        <v>1022380666</v>
      </c>
      <c r="H64" s="8" t="s">
        <v>150</v>
      </c>
      <c r="I64" s="6" t="s">
        <v>144</v>
      </c>
      <c r="J64" s="10">
        <f>VLOOKUP(I64,[1]TIPOS_CONTRATOS!$E$4:$F$19,2,FALSE)</f>
        <v>11</v>
      </c>
      <c r="K64" s="6">
        <v>22</v>
      </c>
      <c r="L64" s="11">
        <v>2022</v>
      </c>
      <c r="M64" s="6">
        <v>224</v>
      </c>
      <c r="N64" s="6">
        <v>204</v>
      </c>
      <c r="O64" s="12" t="s">
        <v>39</v>
      </c>
      <c r="P64" s="12" t="s">
        <v>40</v>
      </c>
      <c r="Q64" s="12">
        <v>44578</v>
      </c>
      <c r="R64" s="12">
        <v>44911</v>
      </c>
      <c r="S64" s="13">
        <v>56320000</v>
      </c>
      <c r="T64" s="13">
        <v>2730667</v>
      </c>
      <c r="U64" s="14">
        <v>2730667</v>
      </c>
      <c r="V64" s="6"/>
      <c r="W64" s="10" t="e">
        <f>VLOOKUP(V64,[1]TIPOS_ANULACION!$D$5:$E$6,2,FALSE)</f>
        <v>#N/A</v>
      </c>
      <c r="X64" s="13"/>
      <c r="Y64" s="6"/>
      <c r="Z64" s="12"/>
      <c r="AA64" s="15">
        <v>0</v>
      </c>
      <c r="AB64" s="6" t="s">
        <v>145</v>
      </c>
      <c r="AC64" s="10">
        <f>VLOOKUP(AB64,'[1]ESTADOS ACTUALES CONTRATO'!$E$4:$F$11,2,FALSE)</f>
        <v>6</v>
      </c>
      <c r="AD64" s="6"/>
      <c r="AE64" s="6"/>
      <c r="AF64" s="6" t="s">
        <v>149</v>
      </c>
      <c r="AG64" s="16" t="s">
        <v>149</v>
      </c>
    </row>
    <row r="65" spans="1:33" hidden="1" x14ac:dyDescent="0.25">
      <c r="A65" s="4" t="s">
        <v>33</v>
      </c>
      <c r="B65" s="5">
        <f>VLOOKUP(A65,[1]LOCALIDAD!$A$3:$C$22,3,FALSE)</f>
        <v>3</v>
      </c>
      <c r="C65" s="6" t="s">
        <v>135</v>
      </c>
      <c r="D65" s="7" t="str">
        <f t="shared" si="0"/>
        <v>O230616</v>
      </c>
      <c r="E65" s="8" t="s">
        <v>136</v>
      </c>
      <c r="F65" s="8" t="s">
        <v>137</v>
      </c>
      <c r="G65" s="6">
        <v>1030557203</v>
      </c>
      <c r="H65" s="8" t="s">
        <v>151</v>
      </c>
      <c r="I65" s="6" t="s">
        <v>144</v>
      </c>
      <c r="J65" s="10">
        <f>VLOOKUP(I65,[1]TIPOS_CONTRATOS!$E$4:$F$19,2,FALSE)</f>
        <v>11</v>
      </c>
      <c r="K65" s="6">
        <v>23</v>
      </c>
      <c r="L65" s="11">
        <v>2022</v>
      </c>
      <c r="M65" s="6">
        <v>225</v>
      </c>
      <c r="N65" s="6">
        <v>205</v>
      </c>
      <c r="O65" s="12" t="s">
        <v>39</v>
      </c>
      <c r="P65" s="12" t="s">
        <v>40</v>
      </c>
      <c r="Q65" s="12">
        <v>44578</v>
      </c>
      <c r="R65" s="12">
        <v>44911</v>
      </c>
      <c r="S65" s="13">
        <v>56320000</v>
      </c>
      <c r="T65" s="13">
        <v>2730667</v>
      </c>
      <c r="U65" s="14">
        <v>2730667</v>
      </c>
      <c r="V65" s="6"/>
      <c r="W65" s="10" t="e">
        <f>VLOOKUP(V65,[1]TIPOS_ANULACION!$D$5:$E$6,2,FALSE)</f>
        <v>#N/A</v>
      </c>
      <c r="X65" s="13"/>
      <c r="Y65" s="6"/>
      <c r="Z65" s="12"/>
      <c r="AA65" s="15">
        <v>0</v>
      </c>
      <c r="AB65" s="6" t="s">
        <v>145</v>
      </c>
      <c r="AC65" s="10">
        <f>VLOOKUP(AB65,'[1]ESTADOS ACTUALES CONTRATO'!$E$4:$F$11,2,FALSE)</f>
        <v>6</v>
      </c>
      <c r="AD65" s="6"/>
      <c r="AE65" s="6"/>
      <c r="AF65" s="6" t="s">
        <v>149</v>
      </c>
      <c r="AG65" s="16" t="s">
        <v>149</v>
      </c>
    </row>
    <row r="66" spans="1:33" hidden="1" x14ac:dyDescent="0.25">
      <c r="A66" s="4" t="s">
        <v>33</v>
      </c>
      <c r="B66" s="5">
        <f>VLOOKUP(A66,[1]LOCALIDAD!$A$3:$C$22,3,FALSE)</f>
        <v>3</v>
      </c>
      <c r="C66" s="6" t="s">
        <v>135</v>
      </c>
      <c r="D66" s="7" t="str">
        <f t="shared" si="0"/>
        <v>O230616</v>
      </c>
      <c r="E66" s="8" t="s">
        <v>136</v>
      </c>
      <c r="F66" s="8" t="s">
        <v>137</v>
      </c>
      <c r="G66" s="6">
        <v>1026269708</v>
      </c>
      <c r="H66" s="8" t="s">
        <v>152</v>
      </c>
      <c r="I66" s="6" t="s">
        <v>144</v>
      </c>
      <c r="J66" s="10">
        <f>VLOOKUP(I66,[1]TIPOS_CONTRATOS!$E$4:$F$19,2,FALSE)</f>
        <v>11</v>
      </c>
      <c r="K66" s="6">
        <v>21</v>
      </c>
      <c r="L66" s="11">
        <v>2022</v>
      </c>
      <c r="M66" s="6">
        <v>226</v>
      </c>
      <c r="N66" s="6">
        <v>206</v>
      </c>
      <c r="O66" s="12" t="s">
        <v>39</v>
      </c>
      <c r="P66" s="12" t="s">
        <v>40</v>
      </c>
      <c r="Q66" s="12">
        <v>44579</v>
      </c>
      <c r="R66" s="12">
        <v>44947</v>
      </c>
      <c r="S66" s="13">
        <v>56320000</v>
      </c>
      <c r="T66" s="13">
        <v>15701334</v>
      </c>
      <c r="U66" s="14">
        <v>8704000</v>
      </c>
      <c r="V66" s="6"/>
      <c r="W66" s="10" t="e">
        <f>VLOOKUP(V66,[1]TIPOS_ANULACION!$D$5:$E$6,2,FALSE)</f>
        <v>#N/A</v>
      </c>
      <c r="X66" s="13"/>
      <c r="Y66" s="6"/>
      <c r="Z66" s="12"/>
      <c r="AA66" s="15">
        <v>6997334</v>
      </c>
      <c r="AB66" s="6" t="s">
        <v>145</v>
      </c>
      <c r="AC66" s="10">
        <f>VLOOKUP(AB66,'[1]ESTADOS ACTUALES CONTRATO'!$E$4:$F$11,2,FALSE)</f>
        <v>6</v>
      </c>
      <c r="AD66" s="6"/>
      <c r="AE66" s="6"/>
      <c r="AF66" s="6" t="s">
        <v>146</v>
      </c>
      <c r="AG66" s="16" t="s">
        <v>147</v>
      </c>
    </row>
    <row r="67" spans="1:33" hidden="1" x14ac:dyDescent="0.25">
      <c r="A67" s="4" t="s">
        <v>33</v>
      </c>
      <c r="B67" s="5">
        <f>VLOOKUP(A67,[1]LOCALIDAD!$A$3:$C$22,3,FALSE)</f>
        <v>3</v>
      </c>
      <c r="C67" s="6" t="s">
        <v>135</v>
      </c>
      <c r="D67" s="7" t="str">
        <f t="shared" ref="D67:D130" si="1">C67</f>
        <v>O230616</v>
      </c>
      <c r="E67" s="8" t="s">
        <v>136</v>
      </c>
      <c r="F67" s="8" t="s">
        <v>137</v>
      </c>
      <c r="G67" s="6">
        <v>1233500040</v>
      </c>
      <c r="H67" s="8" t="s">
        <v>153</v>
      </c>
      <c r="I67" s="6" t="s">
        <v>144</v>
      </c>
      <c r="J67" s="10">
        <f>VLOOKUP(I67,[1]TIPOS_CONTRATOS!$E$4:$F$19,2,FALSE)</f>
        <v>11</v>
      </c>
      <c r="K67" s="6">
        <v>26</v>
      </c>
      <c r="L67" s="11">
        <v>2022</v>
      </c>
      <c r="M67" s="6">
        <v>227</v>
      </c>
      <c r="N67" s="6">
        <v>207</v>
      </c>
      <c r="O67" s="12" t="s">
        <v>39</v>
      </c>
      <c r="P67" s="12" t="s">
        <v>40</v>
      </c>
      <c r="Q67" s="12">
        <v>44580</v>
      </c>
      <c r="R67" s="12">
        <v>44933</v>
      </c>
      <c r="S67" s="13">
        <v>40260000</v>
      </c>
      <c r="T67" s="13">
        <v>2196000</v>
      </c>
      <c r="U67" s="14">
        <v>2196000</v>
      </c>
      <c r="V67" s="6"/>
      <c r="W67" s="10" t="e">
        <f>VLOOKUP(V67,[1]TIPOS_ANULACION!$D$5:$E$6,2,FALSE)</f>
        <v>#N/A</v>
      </c>
      <c r="X67" s="13"/>
      <c r="Y67" s="6"/>
      <c r="Z67" s="12"/>
      <c r="AA67" s="15">
        <v>0</v>
      </c>
      <c r="AB67" s="6" t="s">
        <v>145</v>
      </c>
      <c r="AC67" s="10">
        <f>VLOOKUP(AB67,'[1]ESTADOS ACTUALES CONTRATO'!$E$4:$F$11,2,FALSE)</f>
        <v>6</v>
      </c>
      <c r="AD67" s="6"/>
      <c r="AE67" s="6"/>
      <c r="AF67" s="6" t="s">
        <v>149</v>
      </c>
      <c r="AG67" s="16" t="s">
        <v>149</v>
      </c>
    </row>
    <row r="68" spans="1:33" hidden="1" x14ac:dyDescent="0.25">
      <c r="A68" s="4" t="s">
        <v>33</v>
      </c>
      <c r="B68" s="5">
        <f>VLOOKUP(A68,[1]LOCALIDAD!$A$3:$C$22,3,FALSE)</f>
        <v>3</v>
      </c>
      <c r="C68" s="6" t="s">
        <v>135</v>
      </c>
      <c r="D68" s="7" t="str">
        <f t="shared" si="1"/>
        <v>O230616</v>
      </c>
      <c r="E68" s="8" t="s">
        <v>136</v>
      </c>
      <c r="F68" s="8" t="s">
        <v>137</v>
      </c>
      <c r="G68" s="6">
        <v>1026250398</v>
      </c>
      <c r="H68" s="8" t="s">
        <v>154</v>
      </c>
      <c r="I68" s="6" t="s">
        <v>144</v>
      </c>
      <c r="J68" s="10">
        <f>VLOOKUP(I68,[1]TIPOS_CONTRATOS!$E$4:$F$19,2,FALSE)</f>
        <v>11</v>
      </c>
      <c r="K68" s="6">
        <v>43</v>
      </c>
      <c r="L68" s="11">
        <v>2022</v>
      </c>
      <c r="M68" s="6">
        <v>228</v>
      </c>
      <c r="N68" s="6">
        <v>208</v>
      </c>
      <c r="O68" s="12" t="s">
        <v>39</v>
      </c>
      <c r="P68" s="12" t="s">
        <v>40</v>
      </c>
      <c r="Q68" s="12">
        <v>44580</v>
      </c>
      <c r="R68" s="12">
        <v>44926</v>
      </c>
      <c r="S68" s="13">
        <v>67100000</v>
      </c>
      <c r="T68" s="13">
        <v>8743333</v>
      </c>
      <c r="U68" s="14">
        <v>8743333</v>
      </c>
      <c r="V68" s="6"/>
      <c r="W68" s="10" t="e">
        <f>VLOOKUP(V68,[1]TIPOS_ANULACION!$D$5:$E$6,2,FALSE)</f>
        <v>#N/A</v>
      </c>
      <c r="X68" s="13"/>
      <c r="Y68" s="6"/>
      <c r="Z68" s="12"/>
      <c r="AA68" s="15">
        <v>0</v>
      </c>
      <c r="AB68" s="6" t="s">
        <v>145</v>
      </c>
      <c r="AC68" s="10">
        <f>VLOOKUP(AB68,'[1]ESTADOS ACTUALES CONTRATO'!$E$4:$F$11,2,FALSE)</f>
        <v>6</v>
      </c>
      <c r="AD68" s="6"/>
      <c r="AE68" s="6"/>
      <c r="AF68" s="6" t="s">
        <v>149</v>
      </c>
      <c r="AG68" s="16" t="s">
        <v>149</v>
      </c>
    </row>
    <row r="69" spans="1:33" hidden="1" x14ac:dyDescent="0.25">
      <c r="A69" s="4" t="s">
        <v>33</v>
      </c>
      <c r="B69" s="5">
        <f>VLOOKUP(A69,[1]LOCALIDAD!$A$3:$C$22,3,FALSE)</f>
        <v>3</v>
      </c>
      <c r="C69" s="6" t="s">
        <v>135</v>
      </c>
      <c r="D69" s="7" t="str">
        <f t="shared" si="1"/>
        <v>O230616</v>
      </c>
      <c r="E69" s="8" t="s">
        <v>136</v>
      </c>
      <c r="F69" s="8" t="s">
        <v>137</v>
      </c>
      <c r="G69" s="6">
        <v>1136882124</v>
      </c>
      <c r="H69" s="8" t="s">
        <v>155</v>
      </c>
      <c r="I69" s="6" t="s">
        <v>144</v>
      </c>
      <c r="J69" s="10">
        <f>VLOOKUP(I69,[1]TIPOS_CONTRATOS!$E$4:$F$19,2,FALSE)</f>
        <v>11</v>
      </c>
      <c r="K69" s="6">
        <v>71</v>
      </c>
      <c r="L69" s="11">
        <v>2022</v>
      </c>
      <c r="M69" s="6">
        <v>229</v>
      </c>
      <c r="N69" s="6">
        <v>209</v>
      </c>
      <c r="O69" s="12" t="s">
        <v>39</v>
      </c>
      <c r="P69" s="12" t="s">
        <v>56</v>
      </c>
      <c r="Q69" s="12">
        <v>44582</v>
      </c>
      <c r="R69" s="12">
        <v>44935</v>
      </c>
      <c r="S69" s="13">
        <v>56320000</v>
      </c>
      <c r="T69" s="13">
        <v>3413334</v>
      </c>
      <c r="U69" s="14">
        <v>3413334</v>
      </c>
      <c r="V69" s="6"/>
      <c r="W69" s="10" t="e">
        <f>VLOOKUP(V69,[1]TIPOS_ANULACION!$D$5:$E$6,2,FALSE)</f>
        <v>#N/A</v>
      </c>
      <c r="X69" s="13"/>
      <c r="Y69" s="6"/>
      <c r="Z69" s="12"/>
      <c r="AA69" s="15">
        <v>0</v>
      </c>
      <c r="AB69" s="6" t="s">
        <v>145</v>
      </c>
      <c r="AC69" s="10">
        <f>VLOOKUP(AB69,'[1]ESTADOS ACTUALES CONTRATO'!$E$4:$F$11,2,FALSE)</f>
        <v>6</v>
      </c>
      <c r="AD69" s="6"/>
      <c r="AE69" s="6"/>
      <c r="AF69" s="6" t="s">
        <v>149</v>
      </c>
      <c r="AG69" s="16" t="s">
        <v>149</v>
      </c>
    </row>
    <row r="70" spans="1:33" hidden="1" x14ac:dyDescent="0.25">
      <c r="A70" s="4" t="s">
        <v>33</v>
      </c>
      <c r="B70" s="5">
        <f>VLOOKUP(A70,[1]LOCALIDAD!$A$3:$C$22,3,FALSE)</f>
        <v>3</v>
      </c>
      <c r="C70" s="6" t="s">
        <v>135</v>
      </c>
      <c r="D70" s="7" t="str">
        <f t="shared" si="1"/>
        <v>O230616</v>
      </c>
      <c r="E70" s="8" t="s">
        <v>136</v>
      </c>
      <c r="F70" s="8" t="s">
        <v>137</v>
      </c>
      <c r="G70" s="6">
        <v>860066942</v>
      </c>
      <c r="H70" s="8" t="s">
        <v>138</v>
      </c>
      <c r="I70" s="6" t="s">
        <v>139</v>
      </c>
      <c r="J70" s="10">
        <f>VLOOKUP(I70,[1]TIPOS_CONTRATOS!$E$4:$F$19,2,FALSE)</f>
        <v>16</v>
      </c>
      <c r="K70" s="6">
        <v>54</v>
      </c>
      <c r="L70" s="11">
        <v>2022</v>
      </c>
      <c r="M70" s="6">
        <v>230</v>
      </c>
      <c r="N70" s="6">
        <v>210</v>
      </c>
      <c r="O70" s="12" t="s">
        <v>39</v>
      </c>
      <c r="P70" s="12"/>
      <c r="Q70" s="12">
        <v>44743</v>
      </c>
      <c r="R70" s="12">
        <v>44926</v>
      </c>
      <c r="S70" s="13"/>
      <c r="T70" s="13">
        <v>21471810</v>
      </c>
      <c r="U70" s="14">
        <v>0</v>
      </c>
      <c r="V70" s="6"/>
      <c r="W70" s="10" t="e">
        <f>VLOOKUP(V70,[1]TIPOS_ANULACION!$D$5:$E$6,2,FALSE)</f>
        <v>#N/A</v>
      </c>
      <c r="X70" s="13"/>
      <c r="Y70" s="6"/>
      <c r="Z70" s="12"/>
      <c r="AA70" s="15">
        <v>21471810</v>
      </c>
      <c r="AB70" s="6" t="s">
        <v>41</v>
      </c>
      <c r="AC70" s="10">
        <f>VLOOKUP(AB70,'[1]ESTADOS ACTUALES CONTRATO'!$E$4:$F$11,2,FALSE)</f>
        <v>2</v>
      </c>
      <c r="AD70" s="6"/>
      <c r="AE70" s="6" t="s">
        <v>140</v>
      </c>
      <c r="AF70" s="6" t="s">
        <v>141</v>
      </c>
      <c r="AG70" s="16" t="s">
        <v>142</v>
      </c>
    </row>
    <row r="71" spans="1:33" hidden="1" x14ac:dyDescent="0.25">
      <c r="A71" s="4" t="s">
        <v>33</v>
      </c>
      <c r="B71" s="5">
        <f>VLOOKUP(A71,[1]LOCALIDAD!$A$3:$C$22,3,FALSE)</f>
        <v>3</v>
      </c>
      <c r="C71" s="6" t="s">
        <v>135</v>
      </c>
      <c r="D71" s="7" t="str">
        <f t="shared" si="1"/>
        <v>O230616</v>
      </c>
      <c r="E71" s="8" t="s">
        <v>136</v>
      </c>
      <c r="F71" s="8" t="s">
        <v>137</v>
      </c>
      <c r="G71" s="6">
        <v>860066942</v>
      </c>
      <c r="H71" s="8" t="s">
        <v>138</v>
      </c>
      <c r="I71" s="6" t="s">
        <v>139</v>
      </c>
      <c r="J71" s="10">
        <f>VLOOKUP(I71,[1]TIPOS_CONTRATOS!$E$4:$F$19,2,FALSE)</f>
        <v>16</v>
      </c>
      <c r="K71" s="6">
        <v>55</v>
      </c>
      <c r="L71" s="11">
        <v>2022</v>
      </c>
      <c r="M71" s="6">
        <v>231</v>
      </c>
      <c r="N71" s="6">
        <v>211</v>
      </c>
      <c r="O71" s="12" t="s">
        <v>39</v>
      </c>
      <c r="P71" s="12"/>
      <c r="Q71" s="12">
        <v>44743</v>
      </c>
      <c r="R71" s="12">
        <v>44926</v>
      </c>
      <c r="S71" s="13"/>
      <c r="T71" s="13">
        <v>9538639</v>
      </c>
      <c r="U71" s="14">
        <v>8880175</v>
      </c>
      <c r="V71" s="6"/>
      <c r="W71" s="10" t="e">
        <f>VLOOKUP(V71,[1]TIPOS_ANULACION!$D$5:$E$6,2,FALSE)</f>
        <v>#N/A</v>
      </c>
      <c r="X71" s="13"/>
      <c r="Y71" s="6"/>
      <c r="Z71" s="12"/>
      <c r="AA71" s="15">
        <v>658464</v>
      </c>
      <c r="AB71" s="6" t="s">
        <v>41</v>
      </c>
      <c r="AC71" s="10">
        <f>VLOOKUP(AB71,'[1]ESTADOS ACTUALES CONTRATO'!$E$4:$F$11,2,FALSE)</f>
        <v>2</v>
      </c>
      <c r="AD71" s="6"/>
      <c r="AE71" s="6" t="s">
        <v>140</v>
      </c>
      <c r="AF71" s="6" t="s">
        <v>141</v>
      </c>
      <c r="AG71" s="16" t="s">
        <v>142</v>
      </c>
    </row>
    <row r="72" spans="1:33" hidden="1" x14ac:dyDescent="0.25">
      <c r="A72" s="4" t="s">
        <v>33</v>
      </c>
      <c r="B72" s="5">
        <f>VLOOKUP(A72,[1]LOCALIDAD!$A$3:$C$22,3,FALSE)</f>
        <v>3</v>
      </c>
      <c r="C72" s="6" t="s">
        <v>135</v>
      </c>
      <c r="D72" s="7" t="str">
        <f t="shared" si="1"/>
        <v>O230616</v>
      </c>
      <c r="E72" s="8" t="s">
        <v>136</v>
      </c>
      <c r="F72" s="8" t="s">
        <v>137</v>
      </c>
      <c r="G72" s="6">
        <v>1030557203</v>
      </c>
      <c r="H72" s="8" t="s">
        <v>151</v>
      </c>
      <c r="I72" s="6" t="s">
        <v>144</v>
      </c>
      <c r="J72" s="10">
        <f>VLOOKUP(I72,[1]TIPOS_CONTRATOS!$E$4:$F$19,2,FALSE)</f>
        <v>11</v>
      </c>
      <c r="K72" s="6">
        <v>23</v>
      </c>
      <c r="L72" s="11">
        <v>2022</v>
      </c>
      <c r="M72" s="6">
        <v>232</v>
      </c>
      <c r="N72" s="6">
        <v>212</v>
      </c>
      <c r="O72" s="12" t="s">
        <v>39</v>
      </c>
      <c r="P72" s="12" t="s">
        <v>40</v>
      </c>
      <c r="Q72" s="12">
        <v>44578</v>
      </c>
      <c r="R72" s="12">
        <v>44911</v>
      </c>
      <c r="S72" s="13">
        <v>56320000</v>
      </c>
      <c r="T72" s="13">
        <v>3925333</v>
      </c>
      <c r="U72" s="14">
        <v>3754666</v>
      </c>
      <c r="V72" s="6"/>
      <c r="W72" s="10" t="e">
        <f>VLOOKUP(V72,[1]TIPOS_ANULACION!$D$5:$E$6,2,FALSE)</f>
        <v>#N/A</v>
      </c>
      <c r="X72" s="13"/>
      <c r="Y72" s="6"/>
      <c r="Z72" s="12"/>
      <c r="AA72" s="15">
        <v>170667</v>
      </c>
      <c r="AB72" s="6" t="s">
        <v>145</v>
      </c>
      <c r="AC72" s="10">
        <f>VLOOKUP(AB72,'[1]ESTADOS ACTUALES CONTRATO'!$E$4:$F$11,2,FALSE)</f>
        <v>6</v>
      </c>
      <c r="AD72" s="6"/>
      <c r="AE72" s="6"/>
      <c r="AF72" s="6" t="s">
        <v>146</v>
      </c>
      <c r="AG72" s="16" t="s">
        <v>147</v>
      </c>
    </row>
    <row r="73" spans="1:33" hidden="1" x14ac:dyDescent="0.25">
      <c r="A73" s="4" t="s">
        <v>33</v>
      </c>
      <c r="B73" s="5">
        <f>VLOOKUP(A73,[1]LOCALIDAD!$A$3:$C$22,3,FALSE)</f>
        <v>3</v>
      </c>
      <c r="C73" s="6" t="s">
        <v>135</v>
      </c>
      <c r="D73" s="7" t="str">
        <f t="shared" si="1"/>
        <v>O230616</v>
      </c>
      <c r="E73" s="8" t="s">
        <v>136</v>
      </c>
      <c r="F73" s="8" t="s">
        <v>137</v>
      </c>
      <c r="G73" s="6">
        <v>40919591</v>
      </c>
      <c r="H73" s="8" t="s">
        <v>156</v>
      </c>
      <c r="I73" s="6" t="s">
        <v>144</v>
      </c>
      <c r="J73" s="10">
        <f>VLOOKUP(I73,[1]TIPOS_CONTRATOS!$E$4:$F$19,2,FALSE)</f>
        <v>11</v>
      </c>
      <c r="K73" s="6">
        <v>24</v>
      </c>
      <c r="L73" s="11">
        <v>2022</v>
      </c>
      <c r="M73" s="6">
        <v>233</v>
      </c>
      <c r="N73" s="6">
        <v>213</v>
      </c>
      <c r="O73" s="12" t="s">
        <v>39</v>
      </c>
      <c r="P73" s="12" t="s">
        <v>40</v>
      </c>
      <c r="Q73" s="12">
        <v>44578</v>
      </c>
      <c r="R73" s="12">
        <v>44911</v>
      </c>
      <c r="S73" s="13">
        <v>56320000</v>
      </c>
      <c r="T73" s="13">
        <v>3925333</v>
      </c>
      <c r="U73" s="14">
        <v>0</v>
      </c>
      <c r="V73" s="6"/>
      <c r="W73" s="10" t="e">
        <f>VLOOKUP(V73,[1]TIPOS_ANULACION!$D$5:$E$6,2,FALSE)</f>
        <v>#N/A</v>
      </c>
      <c r="X73" s="13"/>
      <c r="Y73" s="6"/>
      <c r="Z73" s="12"/>
      <c r="AA73" s="15">
        <v>3925333</v>
      </c>
      <c r="AB73" s="6" t="s">
        <v>145</v>
      </c>
      <c r="AC73" s="10">
        <f>VLOOKUP(AB73,'[1]ESTADOS ACTUALES CONTRATO'!$E$4:$F$11,2,FALSE)</f>
        <v>6</v>
      </c>
      <c r="AD73" s="6"/>
      <c r="AE73" s="6"/>
      <c r="AF73" s="6" t="s">
        <v>146</v>
      </c>
      <c r="AG73" s="16" t="s">
        <v>147</v>
      </c>
    </row>
    <row r="74" spans="1:33" hidden="1" x14ac:dyDescent="0.25">
      <c r="A74" s="4" t="s">
        <v>33</v>
      </c>
      <c r="B74" s="5">
        <f>VLOOKUP(A74,[1]LOCALIDAD!$A$3:$C$22,3,FALSE)</f>
        <v>3</v>
      </c>
      <c r="C74" s="6" t="s">
        <v>135</v>
      </c>
      <c r="D74" s="7" t="str">
        <f t="shared" si="1"/>
        <v>O230616</v>
      </c>
      <c r="E74" s="8" t="s">
        <v>136</v>
      </c>
      <c r="F74" s="8" t="s">
        <v>137</v>
      </c>
      <c r="G74" s="6">
        <v>1026250398</v>
      </c>
      <c r="H74" s="8" t="s">
        <v>154</v>
      </c>
      <c r="I74" s="6" t="s">
        <v>144</v>
      </c>
      <c r="J74" s="10">
        <f>VLOOKUP(I74,[1]TIPOS_CONTRATOS!$E$4:$F$19,2,FALSE)</f>
        <v>11</v>
      </c>
      <c r="K74" s="6">
        <v>43</v>
      </c>
      <c r="L74" s="11">
        <v>2022</v>
      </c>
      <c r="M74" s="6">
        <v>234</v>
      </c>
      <c r="N74" s="6">
        <v>214</v>
      </c>
      <c r="O74" s="12" t="s">
        <v>39</v>
      </c>
      <c r="P74" s="12" t="s">
        <v>40</v>
      </c>
      <c r="Q74" s="12">
        <v>44580</v>
      </c>
      <c r="R74" s="12">
        <v>44926</v>
      </c>
      <c r="S74" s="13">
        <v>67100000</v>
      </c>
      <c r="T74" s="13">
        <v>4473333</v>
      </c>
      <c r="U74" s="14">
        <v>1830000</v>
      </c>
      <c r="V74" s="6"/>
      <c r="W74" s="10" t="e">
        <f>VLOOKUP(V74,[1]TIPOS_ANULACION!$D$5:$E$6,2,FALSE)</f>
        <v>#N/A</v>
      </c>
      <c r="X74" s="13"/>
      <c r="Y74" s="6"/>
      <c r="Z74" s="12"/>
      <c r="AA74" s="15">
        <v>2643333</v>
      </c>
      <c r="AB74" s="6" t="s">
        <v>145</v>
      </c>
      <c r="AC74" s="10">
        <f>VLOOKUP(AB74,'[1]ESTADOS ACTUALES CONTRATO'!$E$4:$F$11,2,FALSE)</f>
        <v>6</v>
      </c>
      <c r="AD74" s="6"/>
      <c r="AE74" s="6"/>
      <c r="AF74" s="6" t="s">
        <v>146</v>
      </c>
      <c r="AG74" s="16" t="s">
        <v>147</v>
      </c>
    </row>
    <row r="75" spans="1:33" hidden="1" x14ac:dyDescent="0.25">
      <c r="A75" s="4" t="s">
        <v>33</v>
      </c>
      <c r="B75" s="5">
        <f>VLOOKUP(A75,[1]LOCALIDAD!$A$3:$C$22,3,FALSE)</f>
        <v>3</v>
      </c>
      <c r="C75" s="6" t="s">
        <v>135</v>
      </c>
      <c r="D75" s="7" t="str">
        <f t="shared" si="1"/>
        <v>O230616</v>
      </c>
      <c r="E75" s="8" t="s">
        <v>136</v>
      </c>
      <c r="F75" s="8" t="s">
        <v>137</v>
      </c>
      <c r="G75" s="6">
        <v>1020426511</v>
      </c>
      <c r="H75" s="8" t="s">
        <v>148</v>
      </c>
      <c r="I75" s="6" t="s">
        <v>144</v>
      </c>
      <c r="J75" s="10">
        <f>VLOOKUP(I75,[1]TIPOS_CONTRATOS!$E$4:$F$19,2,FALSE)</f>
        <v>11</v>
      </c>
      <c r="K75" s="6">
        <v>25</v>
      </c>
      <c r="L75" s="11">
        <v>2022</v>
      </c>
      <c r="M75" s="6">
        <v>235</v>
      </c>
      <c r="N75" s="6">
        <v>215</v>
      </c>
      <c r="O75" s="12" t="s">
        <v>39</v>
      </c>
      <c r="P75" s="12" t="s">
        <v>40</v>
      </c>
      <c r="Q75" s="12">
        <v>44578</v>
      </c>
      <c r="R75" s="12">
        <v>44911</v>
      </c>
      <c r="S75" s="13">
        <v>56320000</v>
      </c>
      <c r="T75" s="13">
        <v>4096000</v>
      </c>
      <c r="U75" s="14">
        <v>3925333</v>
      </c>
      <c r="V75" s="6"/>
      <c r="W75" s="10" t="e">
        <f>VLOOKUP(V75,[1]TIPOS_ANULACION!$D$5:$E$6,2,FALSE)</f>
        <v>#N/A</v>
      </c>
      <c r="X75" s="13"/>
      <c r="Y75" s="6"/>
      <c r="Z75" s="12"/>
      <c r="AA75" s="15">
        <v>170667</v>
      </c>
      <c r="AB75" s="6" t="s">
        <v>145</v>
      </c>
      <c r="AC75" s="10">
        <f>VLOOKUP(AB75,'[1]ESTADOS ACTUALES CONTRATO'!$E$4:$F$11,2,FALSE)</f>
        <v>6</v>
      </c>
      <c r="AD75" s="6"/>
      <c r="AE75" s="6"/>
      <c r="AF75" s="6" t="s">
        <v>146</v>
      </c>
      <c r="AG75" s="16" t="s">
        <v>147</v>
      </c>
    </row>
    <row r="76" spans="1:33" hidden="1" x14ac:dyDescent="0.25">
      <c r="A76" s="4" t="s">
        <v>33</v>
      </c>
      <c r="B76" s="5">
        <f>VLOOKUP(A76,[1]LOCALIDAD!$A$3:$C$22,3,FALSE)</f>
        <v>3</v>
      </c>
      <c r="C76" s="6" t="s">
        <v>135</v>
      </c>
      <c r="D76" s="7" t="str">
        <f t="shared" si="1"/>
        <v>O230616</v>
      </c>
      <c r="E76" s="8" t="s">
        <v>136</v>
      </c>
      <c r="F76" s="8" t="s">
        <v>137</v>
      </c>
      <c r="G76" s="6">
        <v>1026269708</v>
      </c>
      <c r="H76" s="8" t="s">
        <v>152</v>
      </c>
      <c r="I76" s="6" t="s">
        <v>144</v>
      </c>
      <c r="J76" s="10">
        <f>VLOOKUP(I76,[1]TIPOS_CONTRATOS!$E$4:$F$19,2,FALSE)</f>
        <v>11</v>
      </c>
      <c r="K76" s="6">
        <v>21</v>
      </c>
      <c r="L76" s="11">
        <v>2022</v>
      </c>
      <c r="M76" s="6">
        <v>236</v>
      </c>
      <c r="N76" s="6">
        <v>216</v>
      </c>
      <c r="O76" s="12" t="s">
        <v>39</v>
      </c>
      <c r="P76" s="12" t="s">
        <v>40</v>
      </c>
      <c r="Q76" s="12">
        <v>44579</v>
      </c>
      <c r="R76" s="12">
        <v>44947</v>
      </c>
      <c r="S76" s="13">
        <v>56320000</v>
      </c>
      <c r="T76" s="13">
        <v>3584000</v>
      </c>
      <c r="U76" s="14">
        <v>0</v>
      </c>
      <c r="V76" s="6"/>
      <c r="W76" s="10" t="e">
        <f>VLOOKUP(V76,[1]TIPOS_ANULACION!$D$5:$E$6,2,FALSE)</f>
        <v>#N/A</v>
      </c>
      <c r="X76" s="13"/>
      <c r="Y76" s="6"/>
      <c r="Z76" s="12"/>
      <c r="AA76" s="15">
        <v>3584000</v>
      </c>
      <c r="AB76" s="6" t="s">
        <v>145</v>
      </c>
      <c r="AC76" s="10">
        <f>VLOOKUP(AB76,'[1]ESTADOS ACTUALES CONTRATO'!$E$4:$F$11,2,FALSE)</f>
        <v>6</v>
      </c>
      <c r="AD76" s="6"/>
      <c r="AE76" s="6"/>
      <c r="AF76" s="6" t="s">
        <v>146</v>
      </c>
      <c r="AG76" s="16" t="s">
        <v>147</v>
      </c>
    </row>
    <row r="77" spans="1:33" hidden="1" x14ac:dyDescent="0.25">
      <c r="A77" s="4" t="s">
        <v>33</v>
      </c>
      <c r="B77" s="5">
        <f>VLOOKUP(A77,[1]LOCALIDAD!$A$3:$C$22,3,FALSE)</f>
        <v>3</v>
      </c>
      <c r="C77" s="6" t="s">
        <v>135</v>
      </c>
      <c r="D77" s="7" t="str">
        <f t="shared" si="1"/>
        <v>O230616</v>
      </c>
      <c r="E77" s="8" t="s">
        <v>136</v>
      </c>
      <c r="F77" s="8" t="s">
        <v>137</v>
      </c>
      <c r="G77" s="6">
        <v>1136882124</v>
      </c>
      <c r="H77" s="8" t="s">
        <v>155</v>
      </c>
      <c r="I77" s="6" t="s">
        <v>144</v>
      </c>
      <c r="J77" s="10">
        <f>VLOOKUP(I77,[1]TIPOS_CONTRATOS!$E$4:$F$19,2,FALSE)</f>
        <v>11</v>
      </c>
      <c r="K77" s="6">
        <v>71</v>
      </c>
      <c r="L77" s="11">
        <v>2022</v>
      </c>
      <c r="M77" s="6">
        <v>237</v>
      </c>
      <c r="N77" s="6">
        <v>217</v>
      </c>
      <c r="O77" s="12" t="s">
        <v>39</v>
      </c>
      <c r="P77" s="12" t="s">
        <v>56</v>
      </c>
      <c r="Q77" s="12">
        <v>44582</v>
      </c>
      <c r="R77" s="12">
        <v>44935</v>
      </c>
      <c r="S77" s="13">
        <v>56320000</v>
      </c>
      <c r="T77" s="13">
        <v>3242666</v>
      </c>
      <c r="U77" s="14">
        <v>3071999</v>
      </c>
      <c r="V77" s="6"/>
      <c r="W77" s="10" t="e">
        <f>VLOOKUP(V77,[1]TIPOS_ANULACION!$D$5:$E$6,2,FALSE)</f>
        <v>#N/A</v>
      </c>
      <c r="X77" s="13"/>
      <c r="Y77" s="6"/>
      <c r="Z77" s="12"/>
      <c r="AA77" s="15">
        <v>170667</v>
      </c>
      <c r="AB77" s="6" t="s">
        <v>145</v>
      </c>
      <c r="AC77" s="10">
        <f>VLOOKUP(AB77,'[1]ESTADOS ACTUALES CONTRATO'!$E$4:$F$11,2,FALSE)</f>
        <v>6</v>
      </c>
      <c r="AD77" s="6"/>
      <c r="AE77" s="6"/>
      <c r="AF77" s="6" t="s">
        <v>146</v>
      </c>
      <c r="AG77" s="16" t="s">
        <v>147</v>
      </c>
    </row>
    <row r="78" spans="1:33" hidden="1" x14ac:dyDescent="0.25">
      <c r="A78" s="4" t="s">
        <v>33</v>
      </c>
      <c r="B78" s="5">
        <f>VLOOKUP(A78,[1]LOCALIDAD!$A$3:$C$22,3,FALSE)</f>
        <v>3</v>
      </c>
      <c r="C78" s="6" t="s">
        <v>135</v>
      </c>
      <c r="D78" s="7" t="str">
        <f t="shared" si="1"/>
        <v>O230616</v>
      </c>
      <c r="E78" s="8" t="s">
        <v>136</v>
      </c>
      <c r="F78" s="8" t="s">
        <v>137</v>
      </c>
      <c r="G78" s="6">
        <v>1233500040</v>
      </c>
      <c r="H78" s="8" t="s">
        <v>153</v>
      </c>
      <c r="I78" s="6" t="s">
        <v>144</v>
      </c>
      <c r="J78" s="10">
        <f>VLOOKUP(I78,[1]TIPOS_CONTRATOS!$E$4:$F$19,2,FALSE)</f>
        <v>11</v>
      </c>
      <c r="K78" s="6">
        <v>26</v>
      </c>
      <c r="L78" s="11">
        <v>2022</v>
      </c>
      <c r="M78" s="6">
        <v>238</v>
      </c>
      <c r="N78" s="6">
        <v>218</v>
      </c>
      <c r="O78" s="12" t="s">
        <v>39</v>
      </c>
      <c r="P78" s="12" t="s">
        <v>40</v>
      </c>
      <c r="Q78" s="12">
        <v>44580</v>
      </c>
      <c r="R78" s="12">
        <v>44933</v>
      </c>
      <c r="S78" s="13">
        <v>40260000</v>
      </c>
      <c r="T78" s="13">
        <v>2318000</v>
      </c>
      <c r="U78" s="14">
        <v>1830000</v>
      </c>
      <c r="V78" s="6"/>
      <c r="W78" s="10" t="e">
        <f>VLOOKUP(V78,[1]TIPOS_ANULACION!$D$5:$E$6,2,FALSE)</f>
        <v>#N/A</v>
      </c>
      <c r="X78" s="13"/>
      <c r="Y78" s="6"/>
      <c r="Z78" s="12"/>
      <c r="AA78" s="15">
        <v>488000</v>
      </c>
      <c r="AB78" s="6" t="s">
        <v>145</v>
      </c>
      <c r="AC78" s="10">
        <f>VLOOKUP(AB78,'[1]ESTADOS ACTUALES CONTRATO'!$E$4:$F$11,2,FALSE)</f>
        <v>6</v>
      </c>
      <c r="AD78" s="6"/>
      <c r="AE78" s="6"/>
      <c r="AF78" s="6" t="s">
        <v>146</v>
      </c>
      <c r="AG78" s="16" t="s">
        <v>147</v>
      </c>
    </row>
    <row r="79" spans="1:33" hidden="1" x14ac:dyDescent="0.25">
      <c r="A79" s="4" t="s">
        <v>33</v>
      </c>
      <c r="B79" s="5">
        <f>VLOOKUP(A79,[1]LOCALIDAD!$A$3:$C$22,3,FALSE)</f>
        <v>3</v>
      </c>
      <c r="C79" s="6" t="s">
        <v>135</v>
      </c>
      <c r="D79" s="7" t="str">
        <f t="shared" si="1"/>
        <v>O230616</v>
      </c>
      <c r="E79" s="8" t="s">
        <v>136</v>
      </c>
      <c r="F79" s="8" t="s">
        <v>137</v>
      </c>
      <c r="G79" s="6">
        <v>1022380666</v>
      </c>
      <c r="H79" s="8" t="s">
        <v>150</v>
      </c>
      <c r="I79" s="6" t="s">
        <v>144</v>
      </c>
      <c r="J79" s="10">
        <f>VLOOKUP(I79,[1]TIPOS_CONTRATOS!$E$4:$F$19,2,FALSE)</f>
        <v>11</v>
      </c>
      <c r="K79" s="6">
        <v>22</v>
      </c>
      <c r="L79" s="11">
        <v>2022</v>
      </c>
      <c r="M79" s="6">
        <v>239</v>
      </c>
      <c r="N79" s="6">
        <v>219</v>
      </c>
      <c r="O79" s="12" t="s">
        <v>39</v>
      </c>
      <c r="P79" s="12" t="s">
        <v>40</v>
      </c>
      <c r="Q79" s="12">
        <v>44578</v>
      </c>
      <c r="R79" s="12">
        <v>44911</v>
      </c>
      <c r="S79" s="13">
        <v>56320000</v>
      </c>
      <c r="T79" s="13">
        <v>3925333</v>
      </c>
      <c r="U79" s="14">
        <v>3583999</v>
      </c>
      <c r="V79" s="6"/>
      <c r="W79" s="10" t="e">
        <f>VLOOKUP(V79,[1]TIPOS_ANULACION!$D$5:$E$6,2,FALSE)</f>
        <v>#N/A</v>
      </c>
      <c r="X79" s="13"/>
      <c r="Y79" s="6"/>
      <c r="Z79" s="12"/>
      <c r="AA79" s="15">
        <v>341334</v>
      </c>
      <c r="AB79" s="6" t="s">
        <v>145</v>
      </c>
      <c r="AC79" s="10">
        <f>VLOOKUP(AB79,'[1]ESTADOS ACTUALES CONTRATO'!$E$4:$F$11,2,FALSE)</f>
        <v>6</v>
      </c>
      <c r="AD79" s="6"/>
      <c r="AE79" s="6"/>
      <c r="AF79" s="6" t="s">
        <v>146</v>
      </c>
      <c r="AG79" s="16" t="s">
        <v>147</v>
      </c>
    </row>
    <row r="80" spans="1:33" hidden="1" x14ac:dyDescent="0.25">
      <c r="A80" s="4" t="s">
        <v>33</v>
      </c>
      <c r="B80" s="5">
        <f>VLOOKUP(A80,[1]LOCALIDAD!$A$3:$C$22,3,FALSE)</f>
        <v>3</v>
      </c>
      <c r="C80" s="6" t="s">
        <v>135</v>
      </c>
      <c r="D80" s="7" t="str">
        <f t="shared" si="1"/>
        <v>O230616</v>
      </c>
      <c r="E80" s="8" t="s">
        <v>136</v>
      </c>
      <c r="F80" s="8" t="s">
        <v>137</v>
      </c>
      <c r="G80" s="6">
        <v>52786358</v>
      </c>
      <c r="H80" s="8" t="s">
        <v>129</v>
      </c>
      <c r="I80" s="6" t="s">
        <v>144</v>
      </c>
      <c r="J80" s="10">
        <f>VLOOKUP(I80,[1]TIPOS_CONTRATOS!$E$4:$F$19,2,FALSE)</f>
        <v>11</v>
      </c>
      <c r="K80" s="6">
        <v>69</v>
      </c>
      <c r="L80" s="11">
        <v>2022</v>
      </c>
      <c r="M80" s="6">
        <v>388</v>
      </c>
      <c r="N80" s="6">
        <v>368</v>
      </c>
      <c r="O80" s="12" t="s">
        <v>39</v>
      </c>
      <c r="P80" s="12" t="s">
        <v>56</v>
      </c>
      <c r="Q80" s="12">
        <v>44582</v>
      </c>
      <c r="R80" s="12">
        <v>44915</v>
      </c>
      <c r="S80" s="13">
        <v>67100000</v>
      </c>
      <c r="T80" s="13">
        <v>4066667</v>
      </c>
      <c r="U80" s="14">
        <v>4066667</v>
      </c>
      <c r="V80" s="6"/>
      <c r="W80" s="10" t="e">
        <f>VLOOKUP(V80,[1]TIPOS_ANULACION!$D$5:$E$6,2,FALSE)</f>
        <v>#N/A</v>
      </c>
      <c r="X80" s="13"/>
      <c r="Y80" s="6"/>
      <c r="Z80" s="12"/>
      <c r="AA80" s="15">
        <v>0</v>
      </c>
      <c r="AB80" s="6" t="s">
        <v>145</v>
      </c>
      <c r="AC80" s="10">
        <f>VLOOKUP(AB80,'[1]ESTADOS ACTUALES CONTRATO'!$E$4:$F$11,2,FALSE)</f>
        <v>6</v>
      </c>
      <c r="AD80" s="6"/>
      <c r="AE80" s="6"/>
      <c r="AF80" s="6" t="s">
        <v>149</v>
      </c>
      <c r="AG80" s="16" t="s">
        <v>149</v>
      </c>
    </row>
    <row r="81" spans="1:33" hidden="1" x14ac:dyDescent="0.25">
      <c r="A81" s="4" t="s">
        <v>33</v>
      </c>
      <c r="B81" s="5">
        <f>VLOOKUP(A81,[1]LOCALIDAD!$A$3:$C$22,3,FALSE)</f>
        <v>3</v>
      </c>
      <c r="C81" s="6" t="s">
        <v>135</v>
      </c>
      <c r="D81" s="7" t="str">
        <f t="shared" si="1"/>
        <v>O230616</v>
      </c>
      <c r="E81" s="8" t="s">
        <v>136</v>
      </c>
      <c r="F81" s="8" t="s">
        <v>137</v>
      </c>
      <c r="G81" s="6">
        <v>899999061</v>
      </c>
      <c r="H81" s="8" t="s">
        <v>157</v>
      </c>
      <c r="I81" s="6" t="s">
        <v>77</v>
      </c>
      <c r="J81" s="10">
        <f>VLOOKUP(I81,[1]TIPOS_CONTRATOS!$E$4:$F$19,2,FALSE)</f>
        <v>6</v>
      </c>
      <c r="K81" s="6">
        <v>446</v>
      </c>
      <c r="L81" s="11">
        <v>2022</v>
      </c>
      <c r="M81" s="6">
        <v>389</v>
      </c>
      <c r="N81" s="6">
        <v>369</v>
      </c>
      <c r="O81" s="12" t="s">
        <v>39</v>
      </c>
      <c r="P81" s="12" t="s">
        <v>40</v>
      </c>
      <c r="Q81" s="12">
        <v>44760</v>
      </c>
      <c r="R81" s="12">
        <v>45169</v>
      </c>
      <c r="S81" s="13">
        <v>1732086</v>
      </c>
      <c r="T81" s="13">
        <v>2716996</v>
      </c>
      <c r="U81" s="14">
        <v>2716996</v>
      </c>
      <c r="V81" s="6"/>
      <c r="W81" s="10" t="e">
        <f>VLOOKUP(V81,[1]TIPOS_ANULACION!$D$5:$E$6,2,FALSE)</f>
        <v>#N/A</v>
      </c>
      <c r="X81" s="13"/>
      <c r="Y81" s="6"/>
      <c r="Z81" s="12"/>
      <c r="AA81" s="15">
        <v>0</v>
      </c>
      <c r="AB81" s="6" t="s">
        <v>41</v>
      </c>
      <c r="AC81" s="10">
        <f>VLOOKUP(AB81,'[1]ESTADOS ACTUALES CONTRATO'!$E$4:$F$11,2,FALSE)</f>
        <v>2</v>
      </c>
      <c r="AD81" s="6"/>
      <c r="AE81" s="6"/>
      <c r="AF81" s="6" t="s">
        <v>158</v>
      </c>
      <c r="AG81" s="16" t="s">
        <v>159</v>
      </c>
    </row>
    <row r="82" spans="1:33" ht="27" hidden="1" customHeight="1" x14ac:dyDescent="0.25">
      <c r="A82" s="4" t="s">
        <v>33</v>
      </c>
      <c r="B82" s="5">
        <f>VLOOKUP(A82,[1]LOCALIDAD!$A$3:$C$22,3,FALSE)</f>
        <v>3</v>
      </c>
      <c r="C82" s="6" t="s">
        <v>135</v>
      </c>
      <c r="D82" s="7" t="str">
        <f t="shared" si="1"/>
        <v>O230616</v>
      </c>
      <c r="E82" s="8" t="s">
        <v>136</v>
      </c>
      <c r="F82" s="8" t="s">
        <v>137</v>
      </c>
      <c r="G82" s="6">
        <v>811000798</v>
      </c>
      <c r="H82" s="8" t="s">
        <v>160</v>
      </c>
      <c r="I82" s="6" t="s">
        <v>47</v>
      </c>
      <c r="J82" s="10">
        <f>VLOOKUP(I82,[1]TIPOS_CONTRATOS!$E$4:$F$19,2,FALSE)</f>
        <v>10</v>
      </c>
      <c r="K82" s="6">
        <v>173</v>
      </c>
      <c r="L82" s="11">
        <v>2022</v>
      </c>
      <c r="M82" s="6">
        <v>390</v>
      </c>
      <c r="N82" s="6">
        <v>370</v>
      </c>
      <c r="O82" s="12" t="s">
        <v>39</v>
      </c>
      <c r="P82" s="12" t="s">
        <v>40</v>
      </c>
      <c r="Q82" s="12">
        <v>44816</v>
      </c>
      <c r="R82" s="12">
        <v>44997</v>
      </c>
      <c r="S82" s="13">
        <v>93404921</v>
      </c>
      <c r="T82" s="13">
        <v>93404921</v>
      </c>
      <c r="U82" s="14">
        <v>93404918</v>
      </c>
      <c r="V82" s="6" t="s">
        <v>83</v>
      </c>
      <c r="W82" s="10">
        <f>VLOOKUP(V82,[1]TIPOS_ANULACION!$D$5:$E$6,2,FALSE)</f>
        <v>1</v>
      </c>
      <c r="X82" s="13">
        <v>3</v>
      </c>
      <c r="Y82" s="6">
        <v>1</v>
      </c>
      <c r="Z82" s="12">
        <v>45231</v>
      </c>
      <c r="AA82" s="15">
        <v>0</v>
      </c>
      <c r="AB82" s="6" t="s">
        <v>57</v>
      </c>
      <c r="AC82" s="10">
        <f>VLOOKUP(AB82,'[1]ESTADOS ACTUALES CONTRATO'!$E$4:$F$11,2,FALSE)</f>
        <v>3</v>
      </c>
      <c r="AD82" s="6"/>
      <c r="AE82" s="18" t="s">
        <v>161</v>
      </c>
      <c r="AF82" s="6" t="s">
        <v>158</v>
      </c>
      <c r="AG82" s="16" t="s">
        <v>159</v>
      </c>
    </row>
    <row r="83" spans="1:33" hidden="1" x14ac:dyDescent="0.25">
      <c r="A83" s="4" t="s">
        <v>33</v>
      </c>
      <c r="B83" s="5">
        <f>VLOOKUP(A83,[1]LOCALIDAD!$A$3:$C$22,3,FALSE)</f>
        <v>3</v>
      </c>
      <c r="C83" s="6" t="s">
        <v>135</v>
      </c>
      <c r="D83" s="7" t="str">
        <f t="shared" si="1"/>
        <v>O230616</v>
      </c>
      <c r="E83" s="8" t="s">
        <v>136</v>
      </c>
      <c r="F83" s="8" t="s">
        <v>137</v>
      </c>
      <c r="G83" s="6">
        <v>800250713</v>
      </c>
      <c r="H83" s="8" t="s">
        <v>162</v>
      </c>
      <c r="I83" s="6" t="s">
        <v>105</v>
      </c>
      <c r="J83" s="10">
        <f>VLOOKUP(I83,[1]TIPOS_CONTRATOS!$E$4:$F$19,2,FALSE)</f>
        <v>5</v>
      </c>
      <c r="K83" s="6">
        <v>202</v>
      </c>
      <c r="L83" s="11">
        <v>2022</v>
      </c>
      <c r="M83" s="6">
        <v>391</v>
      </c>
      <c r="N83" s="6">
        <v>371</v>
      </c>
      <c r="O83" s="12" t="s">
        <v>39</v>
      </c>
      <c r="P83" s="12" t="s">
        <v>56</v>
      </c>
      <c r="Q83" s="12">
        <v>44795</v>
      </c>
      <c r="R83" s="12">
        <v>45098</v>
      </c>
      <c r="S83" s="13">
        <v>663594480</v>
      </c>
      <c r="T83" s="13">
        <v>66293089</v>
      </c>
      <c r="U83" s="14">
        <v>55233181</v>
      </c>
      <c r="V83" s="6" t="s">
        <v>83</v>
      </c>
      <c r="W83" s="10">
        <f>VLOOKUP(V83,[1]TIPOS_ANULACION!$D$5:$E$6,2,FALSE)</f>
        <v>1</v>
      </c>
      <c r="X83" s="13">
        <v>11059908</v>
      </c>
      <c r="Y83" s="6">
        <v>1</v>
      </c>
      <c r="Z83" s="12">
        <v>45231</v>
      </c>
      <c r="AA83" s="15">
        <v>0</v>
      </c>
      <c r="AB83" s="6" t="s">
        <v>57</v>
      </c>
      <c r="AC83" s="10">
        <f>VLOOKUP(AB83,'[1]ESTADOS ACTUALES CONTRATO'!$E$4:$F$11,2,FALSE)</f>
        <v>3</v>
      </c>
      <c r="AD83" s="6"/>
      <c r="AE83" s="6" t="s">
        <v>163</v>
      </c>
      <c r="AF83" s="6" t="s">
        <v>129</v>
      </c>
      <c r="AG83" s="16" t="s">
        <v>130</v>
      </c>
    </row>
    <row r="84" spans="1:33" x14ac:dyDescent="0.25">
      <c r="A84" s="4" t="s">
        <v>33</v>
      </c>
      <c r="B84" s="5">
        <f>VLOOKUP(A84,[1]LOCALIDAD!$A$3:$C$22,3,FALSE)</f>
        <v>3</v>
      </c>
      <c r="C84" s="6" t="s">
        <v>135</v>
      </c>
      <c r="D84" s="7" t="str">
        <f t="shared" si="1"/>
        <v>O230616</v>
      </c>
      <c r="E84" s="8" t="s">
        <v>136</v>
      </c>
      <c r="F84" s="8" t="s">
        <v>137</v>
      </c>
      <c r="G84" s="6">
        <v>900959051</v>
      </c>
      <c r="H84" s="8" t="s">
        <v>164</v>
      </c>
      <c r="I84" s="6" t="s">
        <v>77</v>
      </c>
      <c r="J84" s="10">
        <f>VLOOKUP(I84,[1]TIPOS_CONTRATOS!$E$4:$F$19,2,FALSE)</f>
        <v>6</v>
      </c>
      <c r="K84" s="6">
        <v>257</v>
      </c>
      <c r="L84" s="11">
        <v>2022</v>
      </c>
      <c r="M84" s="6">
        <v>392</v>
      </c>
      <c r="N84" s="6">
        <v>372</v>
      </c>
      <c r="O84" s="12" t="s">
        <v>39</v>
      </c>
      <c r="P84" s="12" t="s">
        <v>40</v>
      </c>
      <c r="Q84" s="12">
        <v>44860</v>
      </c>
      <c r="R84" s="12">
        <v>45224</v>
      </c>
      <c r="S84" s="13">
        <v>446719000</v>
      </c>
      <c r="T84" s="13">
        <v>446719000</v>
      </c>
      <c r="U84" s="14">
        <v>330562890</v>
      </c>
      <c r="V84" s="6"/>
      <c r="W84" s="10" t="e">
        <f>VLOOKUP(V84,[1]TIPOS_ANULACION!$D$5:$E$6,2,FALSE)</f>
        <v>#N/A</v>
      </c>
      <c r="X84" s="13"/>
      <c r="Y84" s="6"/>
      <c r="Z84" s="12"/>
      <c r="AA84" s="15">
        <v>116156110</v>
      </c>
      <c r="AB84" s="6" t="s">
        <v>80</v>
      </c>
      <c r="AC84" s="10">
        <f>VLOOKUP(AB84,'[1]ESTADOS ACTUALES CONTRATO'!$E$4:$F$11,2,FALSE)</f>
        <v>1</v>
      </c>
      <c r="AD84" s="6"/>
      <c r="AE84" s="6"/>
      <c r="AF84" s="6" t="s">
        <v>165</v>
      </c>
      <c r="AG84" s="16" t="s">
        <v>166</v>
      </c>
    </row>
    <row r="85" spans="1:33" x14ac:dyDescent="0.25">
      <c r="A85" s="4" t="s">
        <v>33</v>
      </c>
      <c r="B85" s="5">
        <f>VLOOKUP(A85,[1]LOCALIDAD!$A$3:$C$22,3,FALSE)</f>
        <v>3</v>
      </c>
      <c r="C85" s="6" t="s">
        <v>135</v>
      </c>
      <c r="D85" s="7" t="str">
        <f t="shared" si="1"/>
        <v>O230616</v>
      </c>
      <c r="E85" s="8" t="s">
        <v>136</v>
      </c>
      <c r="F85" s="8" t="s">
        <v>137</v>
      </c>
      <c r="G85" s="6">
        <v>900657897</v>
      </c>
      <c r="H85" s="8" t="s">
        <v>167</v>
      </c>
      <c r="I85" s="6" t="s">
        <v>47</v>
      </c>
      <c r="J85" s="10">
        <f>VLOOKUP(I85,[1]TIPOS_CONTRATOS!$E$4:$F$19,2,FALSE)</f>
        <v>10</v>
      </c>
      <c r="K85" s="6">
        <v>276</v>
      </c>
      <c r="L85" s="11">
        <v>2022</v>
      </c>
      <c r="M85" s="6">
        <v>393</v>
      </c>
      <c r="N85" s="6">
        <v>373</v>
      </c>
      <c r="O85" s="12" t="s">
        <v>39</v>
      </c>
      <c r="P85" s="12" t="s">
        <v>40</v>
      </c>
      <c r="Q85" s="12">
        <v>44880</v>
      </c>
      <c r="R85" s="12">
        <v>45260</v>
      </c>
      <c r="S85" s="13">
        <v>1023912200</v>
      </c>
      <c r="T85" s="13">
        <v>1023912200</v>
      </c>
      <c r="U85" s="14">
        <v>600516741</v>
      </c>
      <c r="V85" s="6"/>
      <c r="W85" s="10" t="e">
        <f>VLOOKUP(V85,[1]TIPOS_ANULACION!$D$5:$E$6,2,FALSE)</f>
        <v>#N/A</v>
      </c>
      <c r="X85" s="13"/>
      <c r="Y85" s="6"/>
      <c r="Z85" s="12"/>
      <c r="AA85" s="15">
        <v>423395459</v>
      </c>
      <c r="AB85" s="6" t="s">
        <v>80</v>
      </c>
      <c r="AC85" s="10">
        <f>VLOOKUP(AB85,'[1]ESTADOS ACTUALES CONTRATO'!$E$4:$F$11,2,FALSE)</f>
        <v>1</v>
      </c>
      <c r="AD85" s="6"/>
      <c r="AE85" s="6"/>
      <c r="AF85" s="6" t="s">
        <v>129</v>
      </c>
      <c r="AG85" s="16" t="s">
        <v>130</v>
      </c>
    </row>
    <row r="86" spans="1:33" hidden="1" x14ac:dyDescent="0.25">
      <c r="A86" s="4" t="s">
        <v>33</v>
      </c>
      <c r="B86" s="5">
        <f>VLOOKUP(A86,[1]LOCALIDAD!$A$3:$C$22,3,FALSE)</f>
        <v>3</v>
      </c>
      <c r="C86" s="6" t="s">
        <v>135</v>
      </c>
      <c r="D86" s="7" t="str">
        <f t="shared" si="1"/>
        <v>O230616</v>
      </c>
      <c r="E86" s="8" t="s">
        <v>136</v>
      </c>
      <c r="F86" s="8" t="s">
        <v>137</v>
      </c>
      <c r="G86" s="6">
        <v>52786358</v>
      </c>
      <c r="H86" s="8" t="s">
        <v>129</v>
      </c>
      <c r="I86" s="6" t="s">
        <v>144</v>
      </c>
      <c r="J86" s="10">
        <f>VLOOKUP(I86,[1]TIPOS_CONTRATOS!$E$4:$F$19,2,FALSE)</f>
        <v>11</v>
      </c>
      <c r="K86" s="6">
        <v>69</v>
      </c>
      <c r="L86" s="11">
        <v>2022</v>
      </c>
      <c r="M86" s="6">
        <v>394</v>
      </c>
      <c r="N86" s="6">
        <v>374</v>
      </c>
      <c r="O86" s="12" t="s">
        <v>39</v>
      </c>
      <c r="P86" s="12" t="s">
        <v>56</v>
      </c>
      <c r="Q86" s="12">
        <v>44582</v>
      </c>
      <c r="R86" s="12">
        <v>44915</v>
      </c>
      <c r="S86" s="13">
        <v>67100000</v>
      </c>
      <c r="T86" s="13">
        <v>6100000</v>
      </c>
      <c r="U86" s="14">
        <v>6100000</v>
      </c>
      <c r="V86" s="6"/>
      <c r="W86" s="10" t="e">
        <f>VLOOKUP(V86,[1]TIPOS_ANULACION!$D$5:$E$6,2,FALSE)</f>
        <v>#N/A</v>
      </c>
      <c r="X86" s="13"/>
      <c r="Y86" s="6"/>
      <c r="Z86" s="12"/>
      <c r="AA86" s="15">
        <v>0</v>
      </c>
      <c r="AB86" s="6" t="s">
        <v>145</v>
      </c>
      <c r="AC86" s="10">
        <f>VLOOKUP(AB86,'[1]ESTADOS ACTUALES CONTRATO'!$E$4:$F$11,2,FALSE)</f>
        <v>6</v>
      </c>
      <c r="AD86" s="6"/>
      <c r="AE86" s="6"/>
      <c r="AF86" s="6" t="s">
        <v>149</v>
      </c>
      <c r="AG86" s="16" t="s">
        <v>149</v>
      </c>
    </row>
    <row r="87" spans="1:33" hidden="1" x14ac:dyDescent="0.25">
      <c r="A87" s="4" t="s">
        <v>33</v>
      </c>
      <c r="B87" s="5">
        <f>VLOOKUP(A87,[1]LOCALIDAD!$A$3:$C$22,3,FALSE)</f>
        <v>3</v>
      </c>
      <c r="C87" s="6" t="s">
        <v>135</v>
      </c>
      <c r="D87" s="7" t="str">
        <f t="shared" si="1"/>
        <v>O230616</v>
      </c>
      <c r="E87" s="8" t="s">
        <v>136</v>
      </c>
      <c r="F87" s="8" t="s">
        <v>137</v>
      </c>
      <c r="G87" s="6">
        <v>830032429</v>
      </c>
      <c r="H87" s="8" t="s">
        <v>168</v>
      </c>
      <c r="I87" s="6" t="s">
        <v>77</v>
      </c>
      <c r="J87" s="10">
        <f>VLOOKUP(I87,[1]TIPOS_CONTRATOS!$E$4:$F$19,2,FALSE)</f>
        <v>6</v>
      </c>
      <c r="K87" s="6">
        <v>336</v>
      </c>
      <c r="L87" s="11">
        <v>2022</v>
      </c>
      <c r="M87" s="6">
        <v>395</v>
      </c>
      <c r="N87" s="6">
        <v>375</v>
      </c>
      <c r="O87" s="12" t="s">
        <v>39</v>
      </c>
      <c r="P87" s="12" t="s">
        <v>40</v>
      </c>
      <c r="Q87" s="12">
        <v>44979</v>
      </c>
      <c r="R87" s="12">
        <v>45102</v>
      </c>
      <c r="S87" s="13">
        <v>130027056</v>
      </c>
      <c r="T87" s="13">
        <v>130027056</v>
      </c>
      <c r="U87" s="14">
        <v>0</v>
      </c>
      <c r="V87" s="6"/>
      <c r="W87" s="10" t="e">
        <f>VLOOKUP(V87,[1]TIPOS_ANULACION!$D$5:$E$6,2,FALSE)</f>
        <v>#N/A</v>
      </c>
      <c r="X87" s="13"/>
      <c r="Y87" s="6"/>
      <c r="Z87" s="12"/>
      <c r="AA87" s="15">
        <v>130027056</v>
      </c>
      <c r="AB87" s="6" t="s">
        <v>41</v>
      </c>
      <c r="AC87" s="10">
        <f>VLOOKUP(AB87,'[1]ESTADOS ACTUALES CONTRATO'!$E$4:$F$11,2,FALSE)</f>
        <v>2</v>
      </c>
      <c r="AD87" s="6"/>
      <c r="AE87" s="6" t="s">
        <v>169</v>
      </c>
      <c r="AF87" s="6" t="s">
        <v>158</v>
      </c>
      <c r="AG87" s="16" t="s">
        <v>159</v>
      </c>
    </row>
    <row r="88" spans="1:33" hidden="1" x14ac:dyDescent="0.25">
      <c r="A88" s="4" t="s">
        <v>33</v>
      </c>
      <c r="B88" s="5">
        <f>VLOOKUP(A88,[1]LOCALIDAD!$A$3:$C$22,3,FALSE)</f>
        <v>3</v>
      </c>
      <c r="C88" s="6" t="s">
        <v>135</v>
      </c>
      <c r="D88" s="7" t="str">
        <f t="shared" si="1"/>
        <v>O230616</v>
      </c>
      <c r="E88" s="8" t="s">
        <v>136</v>
      </c>
      <c r="F88" s="8" t="s">
        <v>137</v>
      </c>
      <c r="G88" s="6">
        <v>830133329</v>
      </c>
      <c r="H88" s="8" t="s">
        <v>170</v>
      </c>
      <c r="I88" s="6" t="s">
        <v>47</v>
      </c>
      <c r="J88" s="10">
        <f>VLOOKUP(I88,[1]TIPOS_CONTRATOS!$E$4:$F$19,2,FALSE)</f>
        <v>10</v>
      </c>
      <c r="K88" s="6">
        <v>338</v>
      </c>
      <c r="L88" s="11">
        <v>2022</v>
      </c>
      <c r="M88" s="6">
        <v>396</v>
      </c>
      <c r="N88" s="6">
        <v>376</v>
      </c>
      <c r="O88" s="12" t="s">
        <v>39</v>
      </c>
      <c r="P88" s="12" t="s">
        <v>40</v>
      </c>
      <c r="Q88" s="12">
        <v>44963</v>
      </c>
      <c r="R88" s="12">
        <v>45189</v>
      </c>
      <c r="S88" s="13">
        <v>699089015</v>
      </c>
      <c r="T88" s="13">
        <v>187552857</v>
      </c>
      <c r="U88" s="14">
        <v>149391027</v>
      </c>
      <c r="V88" s="6"/>
      <c r="W88" s="10" t="e">
        <f>VLOOKUP(V88,[1]TIPOS_ANULACION!$D$5:$E$6,2,FALSE)</f>
        <v>#N/A</v>
      </c>
      <c r="X88" s="13"/>
      <c r="Y88" s="6"/>
      <c r="Z88" s="12"/>
      <c r="AA88" s="15">
        <v>38161830</v>
      </c>
      <c r="AB88" s="6" t="s">
        <v>41</v>
      </c>
      <c r="AC88" s="10">
        <f>VLOOKUP(AB88,'[1]ESTADOS ACTUALES CONTRATO'!$E$4:$F$11,2,FALSE)</f>
        <v>2</v>
      </c>
      <c r="AD88" s="6"/>
      <c r="AE88" s="6"/>
      <c r="AF88" s="6" t="s">
        <v>171</v>
      </c>
      <c r="AG88" s="16" t="s">
        <v>172</v>
      </c>
    </row>
    <row r="89" spans="1:33" hidden="1" x14ac:dyDescent="0.25">
      <c r="A89" s="4" t="s">
        <v>33</v>
      </c>
      <c r="B89" s="5">
        <f>VLOOKUP(A89,[1]LOCALIDAD!$A$3:$C$22,3,FALSE)</f>
        <v>3</v>
      </c>
      <c r="C89" s="6" t="s">
        <v>135</v>
      </c>
      <c r="D89" s="7" t="str">
        <f t="shared" si="1"/>
        <v>O230616</v>
      </c>
      <c r="E89" s="8" t="s">
        <v>136</v>
      </c>
      <c r="F89" s="8" t="s">
        <v>137</v>
      </c>
      <c r="G89" s="6">
        <v>830133329</v>
      </c>
      <c r="H89" s="8" t="s">
        <v>170</v>
      </c>
      <c r="I89" s="6" t="s">
        <v>47</v>
      </c>
      <c r="J89" s="10">
        <f>VLOOKUP(I89,[1]TIPOS_CONTRATOS!$E$4:$F$19,2,FALSE)</f>
        <v>10</v>
      </c>
      <c r="K89" s="6">
        <v>343</v>
      </c>
      <c r="L89" s="11">
        <v>2022</v>
      </c>
      <c r="M89" s="6">
        <v>397</v>
      </c>
      <c r="N89" s="6">
        <v>377</v>
      </c>
      <c r="O89" s="12" t="s">
        <v>39</v>
      </c>
      <c r="P89" s="12" t="s">
        <v>40</v>
      </c>
      <c r="Q89" s="12">
        <v>44960</v>
      </c>
      <c r="R89" s="12">
        <v>45124</v>
      </c>
      <c r="S89" s="13">
        <v>129124001</v>
      </c>
      <c r="T89" s="13">
        <v>129124001</v>
      </c>
      <c r="U89" s="14">
        <v>107200801</v>
      </c>
      <c r="V89" s="6"/>
      <c r="W89" s="10" t="e">
        <f>VLOOKUP(V89,[1]TIPOS_ANULACION!$D$5:$E$6,2,FALSE)</f>
        <v>#N/A</v>
      </c>
      <c r="X89" s="13"/>
      <c r="Y89" s="6"/>
      <c r="Z89" s="12"/>
      <c r="AA89" s="15">
        <v>21923200</v>
      </c>
      <c r="AB89" s="6" t="s">
        <v>41</v>
      </c>
      <c r="AC89" s="10">
        <f>VLOOKUP(AB89,'[1]ESTADOS ACTUALES CONTRATO'!$E$4:$F$11,2,FALSE)</f>
        <v>2</v>
      </c>
      <c r="AD89" s="6"/>
      <c r="AE89" s="6"/>
      <c r="AF89" s="6" t="s">
        <v>171</v>
      </c>
      <c r="AG89" s="16" t="s">
        <v>172</v>
      </c>
    </row>
    <row r="90" spans="1:33" x14ac:dyDescent="0.25">
      <c r="A90" s="4" t="s">
        <v>33</v>
      </c>
      <c r="B90" s="5">
        <f>VLOOKUP(A90,[1]LOCALIDAD!$A$3:$C$22,3,FALSE)</f>
        <v>3</v>
      </c>
      <c r="C90" s="6" t="s">
        <v>135</v>
      </c>
      <c r="D90" s="7" t="str">
        <f t="shared" si="1"/>
        <v>O230616</v>
      </c>
      <c r="E90" s="8" t="s">
        <v>136</v>
      </c>
      <c r="F90" s="8" t="s">
        <v>137</v>
      </c>
      <c r="G90" s="6">
        <v>901100455</v>
      </c>
      <c r="H90" s="8" t="s">
        <v>173</v>
      </c>
      <c r="I90" s="6" t="s">
        <v>77</v>
      </c>
      <c r="J90" s="10">
        <f>VLOOKUP(I90,[1]TIPOS_CONTRATOS!$E$4:$F$19,2,FALSE)</f>
        <v>6</v>
      </c>
      <c r="K90" s="6">
        <v>315</v>
      </c>
      <c r="L90" s="11">
        <v>2022</v>
      </c>
      <c r="M90" s="6">
        <v>398</v>
      </c>
      <c r="N90" s="6">
        <v>378</v>
      </c>
      <c r="O90" s="12" t="s">
        <v>39</v>
      </c>
      <c r="P90" s="12" t="s">
        <v>40</v>
      </c>
      <c r="Q90" s="12">
        <v>44910</v>
      </c>
      <c r="R90" s="12">
        <v>45396</v>
      </c>
      <c r="S90" s="13">
        <v>1952527040</v>
      </c>
      <c r="T90" s="13">
        <v>225364300</v>
      </c>
      <c r="U90" s="14">
        <v>166971726</v>
      </c>
      <c r="V90" s="6"/>
      <c r="W90" s="10" t="e">
        <f>VLOOKUP(V90,[1]TIPOS_ANULACION!$D$5:$E$6,2,FALSE)</f>
        <v>#N/A</v>
      </c>
      <c r="X90" s="13"/>
      <c r="Y90" s="6"/>
      <c r="Z90" s="12"/>
      <c r="AA90" s="15">
        <v>58392574</v>
      </c>
      <c r="AB90" s="6" t="s">
        <v>80</v>
      </c>
      <c r="AC90" s="10">
        <f>VLOOKUP(AB90,'[1]ESTADOS ACTUALES CONTRATO'!$E$4:$F$11,2,FALSE)</f>
        <v>1</v>
      </c>
      <c r="AD90" s="6"/>
      <c r="AE90" s="6" t="s">
        <v>80</v>
      </c>
      <c r="AF90" s="6" t="s">
        <v>174</v>
      </c>
      <c r="AG90" s="16" t="s">
        <v>172</v>
      </c>
    </row>
    <row r="91" spans="1:33" hidden="1" x14ac:dyDescent="0.25">
      <c r="A91" s="4" t="s">
        <v>33</v>
      </c>
      <c r="B91" s="5">
        <f>VLOOKUP(A91,[1]LOCALIDAD!$A$3:$C$22,3,FALSE)</f>
        <v>3</v>
      </c>
      <c r="C91" s="6" t="s">
        <v>135</v>
      </c>
      <c r="D91" s="7" t="str">
        <f t="shared" si="1"/>
        <v>O230616</v>
      </c>
      <c r="E91" s="8" t="s">
        <v>136</v>
      </c>
      <c r="F91" s="8" t="s">
        <v>137</v>
      </c>
      <c r="G91" s="6">
        <v>830133329</v>
      </c>
      <c r="H91" s="8" t="s">
        <v>170</v>
      </c>
      <c r="I91" s="6" t="s">
        <v>47</v>
      </c>
      <c r="J91" s="10">
        <f>VLOOKUP(I91,[1]TIPOS_CONTRATOS!$E$4:$F$19,2,FALSE)</f>
        <v>10</v>
      </c>
      <c r="K91" s="6">
        <v>323</v>
      </c>
      <c r="L91" s="11">
        <v>2022</v>
      </c>
      <c r="M91" s="6">
        <v>399</v>
      </c>
      <c r="N91" s="6">
        <v>379</v>
      </c>
      <c r="O91" s="12" t="s">
        <v>39</v>
      </c>
      <c r="P91" s="12" t="s">
        <v>40</v>
      </c>
      <c r="Q91" s="12">
        <v>44964</v>
      </c>
      <c r="R91" s="12">
        <v>45082</v>
      </c>
      <c r="S91" s="13">
        <v>498636857</v>
      </c>
      <c r="T91" s="13">
        <v>123828194</v>
      </c>
      <c r="U91" s="14">
        <v>111401398</v>
      </c>
      <c r="V91" s="6"/>
      <c r="W91" s="10" t="e">
        <f>VLOOKUP(V91,[1]TIPOS_ANULACION!$D$5:$E$6,2,FALSE)</f>
        <v>#N/A</v>
      </c>
      <c r="X91" s="13"/>
      <c r="Y91" s="6"/>
      <c r="Z91" s="12"/>
      <c r="AA91" s="15">
        <v>12426796</v>
      </c>
      <c r="AB91" s="6" t="s">
        <v>41</v>
      </c>
      <c r="AC91" s="10">
        <f>VLOOKUP(AB91,'[1]ESTADOS ACTUALES CONTRATO'!$E$4:$F$11,2,FALSE)</f>
        <v>2</v>
      </c>
      <c r="AD91" s="6"/>
      <c r="AE91" s="6"/>
      <c r="AF91" s="6" t="s">
        <v>171</v>
      </c>
      <c r="AG91" s="16" t="s">
        <v>172</v>
      </c>
    </row>
    <row r="92" spans="1:33" hidden="1" x14ac:dyDescent="0.25">
      <c r="A92" s="4" t="s">
        <v>33</v>
      </c>
      <c r="B92" s="5">
        <f>VLOOKUP(A92,[1]LOCALIDAD!$A$3:$C$22,3,FALSE)</f>
        <v>3</v>
      </c>
      <c r="C92" s="6" t="s">
        <v>135</v>
      </c>
      <c r="D92" s="7" t="str">
        <f t="shared" si="1"/>
        <v>O230616</v>
      </c>
      <c r="E92" s="8" t="s">
        <v>136</v>
      </c>
      <c r="F92" s="8" t="s">
        <v>137</v>
      </c>
      <c r="G92" s="6">
        <v>52540454</v>
      </c>
      <c r="H92" s="8" t="s">
        <v>175</v>
      </c>
      <c r="I92" s="6" t="s">
        <v>144</v>
      </c>
      <c r="J92" s="10">
        <f>VLOOKUP(I92,[1]TIPOS_CONTRATOS!$E$4:$F$19,2,FALSE)</f>
        <v>11</v>
      </c>
      <c r="K92" s="6">
        <v>244</v>
      </c>
      <c r="L92" s="11">
        <v>2022</v>
      </c>
      <c r="M92" s="6">
        <v>285</v>
      </c>
      <c r="N92" s="6">
        <v>265</v>
      </c>
      <c r="O92" s="12" t="s">
        <v>39</v>
      </c>
      <c r="P92" s="12" t="s">
        <v>56</v>
      </c>
      <c r="Q92" s="12">
        <v>44824</v>
      </c>
      <c r="R92" s="12">
        <v>44945</v>
      </c>
      <c r="S92" s="13">
        <v>19200000</v>
      </c>
      <c r="T92" s="13">
        <v>7840000</v>
      </c>
      <c r="U92" s="14">
        <v>7840000</v>
      </c>
      <c r="V92" s="6"/>
      <c r="W92" s="10" t="e">
        <f>VLOOKUP(V92,[1]TIPOS_ANULACION!$D$5:$E$6,2,FALSE)</f>
        <v>#N/A</v>
      </c>
      <c r="X92" s="13"/>
      <c r="Y92" s="6"/>
      <c r="Z92" s="12"/>
      <c r="AA92" s="15">
        <v>0</v>
      </c>
      <c r="AB92" s="6" t="s">
        <v>145</v>
      </c>
      <c r="AC92" s="10">
        <f>VLOOKUP(AB92,'[1]ESTADOS ACTUALES CONTRATO'!$E$4:$F$11,2,FALSE)</f>
        <v>6</v>
      </c>
      <c r="AD92" s="6"/>
      <c r="AE92" s="6"/>
      <c r="AF92" s="6" t="s">
        <v>149</v>
      </c>
      <c r="AG92" s="16" t="s">
        <v>149</v>
      </c>
    </row>
    <row r="93" spans="1:33" hidden="1" x14ac:dyDescent="0.25">
      <c r="A93" s="4" t="s">
        <v>33</v>
      </c>
      <c r="B93" s="5">
        <f>VLOOKUP(A93,[1]LOCALIDAD!$A$3:$C$22,3,FALSE)</f>
        <v>3</v>
      </c>
      <c r="C93" s="6" t="s">
        <v>135</v>
      </c>
      <c r="D93" s="7" t="str">
        <f t="shared" si="1"/>
        <v>O230616</v>
      </c>
      <c r="E93" s="8" t="s">
        <v>136</v>
      </c>
      <c r="F93" s="8" t="s">
        <v>137</v>
      </c>
      <c r="G93" s="6">
        <v>79908023</v>
      </c>
      <c r="H93" s="8" t="s">
        <v>176</v>
      </c>
      <c r="I93" s="6" t="s">
        <v>144</v>
      </c>
      <c r="J93" s="10">
        <f>VLOOKUP(I93,[1]TIPOS_CONTRATOS!$E$4:$F$19,2,FALSE)</f>
        <v>11</v>
      </c>
      <c r="K93" s="6">
        <v>245</v>
      </c>
      <c r="L93" s="11">
        <v>2022</v>
      </c>
      <c r="M93" s="6">
        <v>286</v>
      </c>
      <c r="N93" s="6">
        <v>266</v>
      </c>
      <c r="O93" s="12" t="s">
        <v>39</v>
      </c>
      <c r="P93" s="12" t="s">
        <v>56</v>
      </c>
      <c r="Q93" s="12">
        <v>44824</v>
      </c>
      <c r="R93" s="12">
        <v>44945</v>
      </c>
      <c r="S93" s="13">
        <v>19200000</v>
      </c>
      <c r="T93" s="13">
        <v>7840000</v>
      </c>
      <c r="U93" s="14">
        <v>7840000</v>
      </c>
      <c r="V93" s="6"/>
      <c r="W93" s="10" t="e">
        <f>VLOOKUP(V93,[1]TIPOS_ANULACION!$D$5:$E$6,2,FALSE)</f>
        <v>#N/A</v>
      </c>
      <c r="X93" s="13"/>
      <c r="Y93" s="6"/>
      <c r="Z93" s="12"/>
      <c r="AA93" s="15">
        <v>0</v>
      </c>
      <c r="AB93" s="6" t="s">
        <v>145</v>
      </c>
      <c r="AC93" s="10">
        <f>VLOOKUP(AB93,'[1]ESTADOS ACTUALES CONTRATO'!$E$4:$F$11,2,FALSE)</f>
        <v>6</v>
      </c>
      <c r="AD93" s="6"/>
      <c r="AE93" s="6"/>
      <c r="AF93" s="6" t="s">
        <v>149</v>
      </c>
      <c r="AG93" s="16" t="s">
        <v>149</v>
      </c>
    </row>
    <row r="94" spans="1:33" hidden="1" x14ac:dyDescent="0.25">
      <c r="A94" s="4" t="s">
        <v>33</v>
      </c>
      <c r="B94" s="5">
        <f>VLOOKUP(A94,[1]LOCALIDAD!$A$3:$C$22,3,FALSE)</f>
        <v>3</v>
      </c>
      <c r="C94" s="6" t="s">
        <v>135</v>
      </c>
      <c r="D94" s="7" t="str">
        <f t="shared" si="1"/>
        <v>O230616</v>
      </c>
      <c r="E94" s="8" t="s">
        <v>136</v>
      </c>
      <c r="F94" s="8" t="s">
        <v>137</v>
      </c>
      <c r="G94" s="6">
        <v>52525222</v>
      </c>
      <c r="H94" s="8" t="s">
        <v>177</v>
      </c>
      <c r="I94" s="6" t="s">
        <v>144</v>
      </c>
      <c r="J94" s="10">
        <f>VLOOKUP(I94,[1]TIPOS_CONTRATOS!$E$4:$F$19,2,FALSE)</f>
        <v>11</v>
      </c>
      <c r="K94" s="6">
        <v>243</v>
      </c>
      <c r="L94" s="11">
        <v>2022</v>
      </c>
      <c r="M94" s="6">
        <v>287</v>
      </c>
      <c r="N94" s="6">
        <v>267</v>
      </c>
      <c r="O94" s="12" t="s">
        <v>39</v>
      </c>
      <c r="P94" s="12" t="s">
        <v>56</v>
      </c>
      <c r="Q94" s="12">
        <v>44824</v>
      </c>
      <c r="R94" s="12">
        <v>44957</v>
      </c>
      <c r="S94" s="13">
        <v>19200000</v>
      </c>
      <c r="T94" s="13">
        <v>10240000</v>
      </c>
      <c r="U94" s="14">
        <v>9600000</v>
      </c>
      <c r="V94" s="6"/>
      <c r="W94" s="10" t="e">
        <f>VLOOKUP(V94,[1]TIPOS_ANULACION!$D$5:$E$6,2,FALSE)</f>
        <v>#N/A</v>
      </c>
      <c r="X94" s="13"/>
      <c r="Y94" s="6"/>
      <c r="Z94" s="12"/>
      <c r="AA94" s="15">
        <v>640000</v>
      </c>
      <c r="AB94" s="6" t="s">
        <v>145</v>
      </c>
      <c r="AC94" s="10">
        <f>VLOOKUP(AB94,'[1]ESTADOS ACTUALES CONTRATO'!$E$4:$F$11,2,FALSE)</f>
        <v>6</v>
      </c>
      <c r="AD94" s="6"/>
      <c r="AE94" s="6"/>
      <c r="AF94" s="6" t="s">
        <v>146</v>
      </c>
      <c r="AG94" s="16" t="s">
        <v>147</v>
      </c>
    </row>
    <row r="95" spans="1:33" hidden="1" x14ac:dyDescent="0.25">
      <c r="A95" s="4" t="s">
        <v>33</v>
      </c>
      <c r="B95" s="5">
        <f>VLOOKUP(A95,[1]LOCALIDAD!$A$3:$C$22,3,FALSE)</f>
        <v>3</v>
      </c>
      <c r="C95" s="6" t="s">
        <v>135</v>
      </c>
      <c r="D95" s="7" t="str">
        <f t="shared" si="1"/>
        <v>O230616</v>
      </c>
      <c r="E95" s="8" t="s">
        <v>136</v>
      </c>
      <c r="F95" s="8" t="s">
        <v>137</v>
      </c>
      <c r="G95" s="6">
        <v>74322674</v>
      </c>
      <c r="H95" s="8" t="s">
        <v>178</v>
      </c>
      <c r="I95" s="6" t="s">
        <v>144</v>
      </c>
      <c r="J95" s="10">
        <f>VLOOKUP(I95,[1]TIPOS_CONTRATOS!$E$4:$F$19,2,FALSE)</f>
        <v>11</v>
      </c>
      <c r="K95" s="6">
        <v>246</v>
      </c>
      <c r="L95" s="11">
        <v>2022</v>
      </c>
      <c r="M95" s="6">
        <v>288</v>
      </c>
      <c r="N95" s="6">
        <v>268</v>
      </c>
      <c r="O95" s="12" t="s">
        <v>39</v>
      </c>
      <c r="P95" s="12" t="s">
        <v>56</v>
      </c>
      <c r="Q95" s="12">
        <v>44824</v>
      </c>
      <c r="R95" s="12">
        <v>44945</v>
      </c>
      <c r="S95" s="13">
        <v>20688000</v>
      </c>
      <c r="T95" s="13">
        <v>8447600</v>
      </c>
      <c r="U95" s="14">
        <v>8447600</v>
      </c>
      <c r="V95" s="6"/>
      <c r="W95" s="10" t="e">
        <f>VLOOKUP(V95,[1]TIPOS_ANULACION!$D$5:$E$6,2,FALSE)</f>
        <v>#N/A</v>
      </c>
      <c r="X95" s="13"/>
      <c r="Y95" s="6"/>
      <c r="Z95" s="12"/>
      <c r="AA95" s="15">
        <v>0</v>
      </c>
      <c r="AB95" s="6" t="s">
        <v>145</v>
      </c>
      <c r="AC95" s="10">
        <f>VLOOKUP(AB95,'[1]ESTADOS ACTUALES CONTRATO'!$E$4:$F$11,2,FALSE)</f>
        <v>6</v>
      </c>
      <c r="AD95" s="6"/>
      <c r="AE95" s="6"/>
      <c r="AF95" s="6" t="s">
        <v>149</v>
      </c>
      <c r="AG95" s="16" t="s">
        <v>149</v>
      </c>
    </row>
    <row r="96" spans="1:33" hidden="1" x14ac:dyDescent="0.25">
      <c r="A96" s="4" t="s">
        <v>33</v>
      </c>
      <c r="B96" s="5">
        <f>VLOOKUP(A96,[1]LOCALIDAD!$A$3:$C$22,3,FALSE)</f>
        <v>3</v>
      </c>
      <c r="C96" s="6" t="s">
        <v>135</v>
      </c>
      <c r="D96" s="7" t="str">
        <f t="shared" si="1"/>
        <v>O230616</v>
      </c>
      <c r="E96" s="8" t="s">
        <v>136</v>
      </c>
      <c r="F96" s="8" t="s">
        <v>137</v>
      </c>
      <c r="G96" s="6">
        <v>900954187</v>
      </c>
      <c r="H96" s="8" t="s">
        <v>179</v>
      </c>
      <c r="I96" s="6" t="s">
        <v>87</v>
      </c>
      <c r="J96" s="10">
        <f>VLOOKUP(I96,[1]TIPOS_CONTRATOS!$E$4:$F$19,2,FALSE)</f>
        <v>2</v>
      </c>
      <c r="K96" s="6">
        <v>307</v>
      </c>
      <c r="L96" s="11">
        <v>2022</v>
      </c>
      <c r="M96" s="6">
        <v>289</v>
      </c>
      <c r="N96" s="6">
        <v>269</v>
      </c>
      <c r="O96" s="12" t="s">
        <v>39</v>
      </c>
      <c r="P96" s="12" t="s">
        <v>56</v>
      </c>
      <c r="Q96" s="12">
        <v>44890</v>
      </c>
      <c r="R96" s="12">
        <v>44950</v>
      </c>
      <c r="S96" s="13">
        <v>97317000</v>
      </c>
      <c r="T96" s="13">
        <v>97317000</v>
      </c>
      <c r="U96" s="14">
        <v>97317000</v>
      </c>
      <c r="V96" s="6"/>
      <c r="W96" s="10" t="e">
        <f>VLOOKUP(V96,[1]TIPOS_ANULACION!$D$5:$E$6,2,FALSE)</f>
        <v>#N/A</v>
      </c>
      <c r="X96" s="13"/>
      <c r="Y96" s="6"/>
      <c r="Z96" s="12"/>
      <c r="AA96" s="15">
        <v>0</v>
      </c>
      <c r="AB96" s="6" t="s">
        <v>145</v>
      </c>
      <c r="AC96" s="10">
        <f>VLOOKUP(AB96,'[1]ESTADOS ACTUALES CONTRATO'!$E$4:$F$11,2,FALSE)</f>
        <v>6</v>
      </c>
      <c r="AD96" s="6"/>
      <c r="AE96" s="6"/>
      <c r="AF96" s="6" t="s">
        <v>180</v>
      </c>
      <c r="AG96" s="16" t="s">
        <v>181</v>
      </c>
    </row>
    <row r="97" spans="1:33" hidden="1" x14ac:dyDescent="0.25">
      <c r="A97" s="4" t="s">
        <v>33</v>
      </c>
      <c r="B97" s="5">
        <f>VLOOKUP(A97,[1]LOCALIDAD!$A$3:$C$22,3,FALSE)</f>
        <v>3</v>
      </c>
      <c r="C97" s="6" t="s">
        <v>135</v>
      </c>
      <c r="D97" s="7" t="str">
        <f t="shared" si="1"/>
        <v>O230616</v>
      </c>
      <c r="E97" s="8" t="s">
        <v>136</v>
      </c>
      <c r="F97" s="8" t="s">
        <v>137</v>
      </c>
      <c r="G97" s="6">
        <v>830133329</v>
      </c>
      <c r="H97" s="8" t="s">
        <v>170</v>
      </c>
      <c r="I97" s="6" t="s">
        <v>47</v>
      </c>
      <c r="J97" s="10">
        <f>VLOOKUP(I97,[1]TIPOS_CONTRATOS!$E$4:$F$19,2,FALSE)</f>
        <v>10</v>
      </c>
      <c r="K97" s="6">
        <v>338</v>
      </c>
      <c r="L97" s="11">
        <v>2022</v>
      </c>
      <c r="M97" s="6">
        <v>216</v>
      </c>
      <c r="N97" s="6">
        <v>196</v>
      </c>
      <c r="O97" s="12" t="s">
        <v>39</v>
      </c>
      <c r="P97" s="12" t="s">
        <v>40</v>
      </c>
      <c r="Q97" s="12">
        <v>44963</v>
      </c>
      <c r="R97" s="12">
        <v>45189</v>
      </c>
      <c r="S97" s="13">
        <v>699089015</v>
      </c>
      <c r="T97" s="13">
        <v>282083147</v>
      </c>
      <c r="U97" s="14">
        <v>272750114</v>
      </c>
      <c r="V97" s="6"/>
      <c r="W97" s="10" t="e">
        <f>VLOOKUP(V97,[1]TIPOS_ANULACION!$D$5:$E$6,2,FALSE)</f>
        <v>#N/A</v>
      </c>
      <c r="X97" s="13"/>
      <c r="Y97" s="6"/>
      <c r="Z97" s="12"/>
      <c r="AA97" s="15">
        <v>9333033</v>
      </c>
      <c r="AB97" s="6" t="s">
        <v>41</v>
      </c>
      <c r="AC97" s="10">
        <f>VLOOKUP(AB97,'[1]ESTADOS ACTUALES CONTRATO'!$E$4:$F$11,2,FALSE)</f>
        <v>2</v>
      </c>
      <c r="AD97" s="6"/>
      <c r="AE97" s="6"/>
      <c r="AF97" s="6" t="s">
        <v>171</v>
      </c>
      <c r="AG97" s="16" t="s">
        <v>172</v>
      </c>
    </row>
    <row r="98" spans="1:33" x14ac:dyDescent="0.25">
      <c r="A98" s="4" t="s">
        <v>33</v>
      </c>
      <c r="B98" s="5">
        <f>VLOOKUP(A98,[1]LOCALIDAD!$A$3:$C$22,3,FALSE)</f>
        <v>3</v>
      </c>
      <c r="C98" s="6" t="s">
        <v>135</v>
      </c>
      <c r="D98" s="7" t="str">
        <f t="shared" si="1"/>
        <v>O230616</v>
      </c>
      <c r="E98" s="8" t="s">
        <v>136</v>
      </c>
      <c r="F98" s="8" t="s">
        <v>137</v>
      </c>
      <c r="G98" s="6">
        <v>901100455</v>
      </c>
      <c r="H98" s="8" t="s">
        <v>173</v>
      </c>
      <c r="I98" s="6" t="s">
        <v>77</v>
      </c>
      <c r="J98" s="10">
        <f>VLOOKUP(I98,[1]TIPOS_CONTRATOS!$E$4:$F$19,2,FALSE)</f>
        <v>6</v>
      </c>
      <c r="K98" s="6">
        <v>315</v>
      </c>
      <c r="L98" s="11">
        <v>2022</v>
      </c>
      <c r="M98" s="6">
        <v>284</v>
      </c>
      <c r="N98" s="6">
        <v>264</v>
      </c>
      <c r="O98" s="12" t="s">
        <v>39</v>
      </c>
      <c r="P98" s="12" t="s">
        <v>40</v>
      </c>
      <c r="Q98" s="12">
        <v>44910</v>
      </c>
      <c r="R98" s="12">
        <v>45396</v>
      </c>
      <c r="S98" s="13">
        <v>1952527040</v>
      </c>
      <c r="T98" s="13">
        <v>369271616</v>
      </c>
      <c r="U98" s="13"/>
      <c r="V98" s="6"/>
      <c r="W98" s="10" t="e">
        <f>VLOOKUP(V98,[1]TIPOS_ANULACION!$D$5:$E$6,2,FALSE)</f>
        <v>#N/A</v>
      </c>
      <c r="X98" s="13"/>
      <c r="Y98" s="6"/>
      <c r="Z98" s="12"/>
      <c r="AA98" s="15">
        <v>369271616</v>
      </c>
      <c r="AB98" s="6" t="s">
        <v>80</v>
      </c>
      <c r="AC98" s="10">
        <f>VLOOKUP(AB98,'[1]ESTADOS ACTUALES CONTRATO'!$E$4:$F$11,2,FALSE)</f>
        <v>1</v>
      </c>
      <c r="AD98" s="6"/>
      <c r="AE98" s="6" t="s">
        <v>80</v>
      </c>
      <c r="AF98" s="6" t="s">
        <v>174</v>
      </c>
      <c r="AG98" s="16" t="s">
        <v>172</v>
      </c>
    </row>
    <row r="99" spans="1:33" hidden="1" x14ac:dyDescent="0.25">
      <c r="A99" s="4" t="s">
        <v>33</v>
      </c>
      <c r="B99" s="5">
        <f>VLOOKUP(A99,[1]LOCALIDAD!$A$3:$C$22,3,FALSE)</f>
        <v>3</v>
      </c>
      <c r="C99" s="6" t="s">
        <v>135</v>
      </c>
      <c r="D99" s="7" t="str">
        <f t="shared" si="1"/>
        <v>O230616</v>
      </c>
      <c r="E99" s="8" t="s">
        <v>136</v>
      </c>
      <c r="F99" s="8" t="s">
        <v>137</v>
      </c>
      <c r="G99" s="6">
        <v>800089897</v>
      </c>
      <c r="H99" s="8" t="s">
        <v>182</v>
      </c>
      <c r="I99" s="6" t="s">
        <v>87</v>
      </c>
      <c r="J99" s="10">
        <f>VLOOKUP(I99,[1]TIPOS_CONTRATOS!$E$4:$F$19,2,FALSE)</f>
        <v>2</v>
      </c>
      <c r="K99" s="6">
        <v>328</v>
      </c>
      <c r="L99" s="11">
        <v>2022</v>
      </c>
      <c r="M99" s="6">
        <v>240</v>
      </c>
      <c r="N99" s="6">
        <v>220</v>
      </c>
      <c r="O99" s="12" t="s">
        <v>39</v>
      </c>
      <c r="P99" s="12" t="s">
        <v>40</v>
      </c>
      <c r="Q99" s="12">
        <v>44963</v>
      </c>
      <c r="R99" s="12">
        <v>45059</v>
      </c>
      <c r="S99" s="13">
        <v>265554092</v>
      </c>
      <c r="T99" s="13">
        <v>265554092</v>
      </c>
      <c r="U99" s="13">
        <v>265554092</v>
      </c>
      <c r="V99" s="6"/>
      <c r="W99" s="10" t="e">
        <f>VLOOKUP(V99,[1]TIPOS_ANULACION!$D$5:$E$6,2,FALSE)</f>
        <v>#N/A</v>
      </c>
      <c r="X99" s="13"/>
      <c r="Y99" s="6"/>
      <c r="Z99" s="12"/>
      <c r="AA99" s="15">
        <v>0</v>
      </c>
      <c r="AB99" s="6" t="s">
        <v>145</v>
      </c>
      <c r="AC99" s="10">
        <f>VLOOKUP(AB99,'[1]ESTADOS ACTUALES CONTRATO'!$E$4:$F$11,2,FALSE)</f>
        <v>6</v>
      </c>
      <c r="AD99" s="6"/>
      <c r="AE99" s="6"/>
      <c r="AF99" s="6" t="s">
        <v>180</v>
      </c>
      <c r="AG99" s="16" t="s">
        <v>181</v>
      </c>
    </row>
    <row r="100" spans="1:33" ht="18.75" hidden="1" customHeight="1" x14ac:dyDescent="0.25">
      <c r="A100" s="4" t="s">
        <v>33</v>
      </c>
      <c r="B100" s="5">
        <f>VLOOKUP(A100,[1]LOCALIDAD!$A$3:$C$22,3,FALSE)</f>
        <v>3</v>
      </c>
      <c r="C100" s="6" t="s">
        <v>135</v>
      </c>
      <c r="D100" s="7" t="str">
        <f t="shared" si="1"/>
        <v>O230616</v>
      </c>
      <c r="E100" s="8" t="s">
        <v>136</v>
      </c>
      <c r="F100" s="8" t="s">
        <v>137</v>
      </c>
      <c r="G100" s="6">
        <v>79696673</v>
      </c>
      <c r="H100" s="8" t="s">
        <v>183</v>
      </c>
      <c r="I100" s="6" t="s">
        <v>184</v>
      </c>
      <c r="J100" s="10">
        <f>VLOOKUP(I100,[1]TIPOS_CONTRATOS!$E$4:$F$19,2,FALSE)</f>
        <v>18</v>
      </c>
      <c r="K100" s="6">
        <v>329</v>
      </c>
      <c r="L100" s="11">
        <v>2022</v>
      </c>
      <c r="M100" s="6">
        <v>299</v>
      </c>
      <c r="N100" s="6">
        <v>279</v>
      </c>
      <c r="O100" s="12" t="s">
        <v>39</v>
      </c>
      <c r="P100" s="12" t="s">
        <v>40</v>
      </c>
      <c r="Q100" s="12">
        <v>44964</v>
      </c>
      <c r="R100" s="12">
        <v>45144</v>
      </c>
      <c r="S100" s="13">
        <v>88671160</v>
      </c>
      <c r="T100" s="13">
        <v>88671160</v>
      </c>
      <c r="U100" s="13">
        <v>80868098</v>
      </c>
      <c r="V100" s="6"/>
      <c r="W100" s="10" t="e">
        <f>VLOOKUP(V100,[1]TIPOS_ANULACION!$D$5:$E$6,2,FALSE)</f>
        <v>#N/A</v>
      </c>
      <c r="X100" s="13"/>
      <c r="Y100" s="6"/>
      <c r="Z100" s="12"/>
      <c r="AA100" s="15">
        <v>7803062</v>
      </c>
      <c r="AB100" s="6" t="s">
        <v>41</v>
      </c>
      <c r="AC100" s="10">
        <f>VLOOKUP(AB100,'[1]ESTADOS ACTUALES CONTRATO'!$E$4:$F$11,2,FALSE)</f>
        <v>2</v>
      </c>
      <c r="AD100" s="6"/>
      <c r="AE100" s="6"/>
      <c r="AF100" s="19" t="s">
        <v>185</v>
      </c>
      <c r="AG100" s="16"/>
    </row>
    <row r="101" spans="1:33" hidden="1" x14ac:dyDescent="0.25">
      <c r="A101" s="4" t="s">
        <v>33</v>
      </c>
      <c r="B101" s="5">
        <f>VLOOKUP(A101,[1]LOCALIDAD!$A$3:$C$22,3,FALSE)</f>
        <v>3</v>
      </c>
      <c r="C101" s="6" t="s">
        <v>135</v>
      </c>
      <c r="D101" s="7" t="str">
        <f t="shared" si="1"/>
        <v>O230616</v>
      </c>
      <c r="E101" s="8" t="s">
        <v>136</v>
      </c>
      <c r="F101" s="8" t="s">
        <v>137</v>
      </c>
      <c r="G101" s="6">
        <v>901668564</v>
      </c>
      <c r="H101" s="8" t="s">
        <v>186</v>
      </c>
      <c r="I101" s="6" t="s">
        <v>187</v>
      </c>
      <c r="J101" s="10">
        <f>VLOOKUP(I101,[1]TIPOS_CONTRATOS!$E$4:$F$19,2,FALSE)</f>
        <v>8</v>
      </c>
      <c r="K101" s="6">
        <v>322</v>
      </c>
      <c r="L101" s="11">
        <v>2022</v>
      </c>
      <c r="M101" s="6">
        <v>298</v>
      </c>
      <c r="N101" s="6">
        <v>616</v>
      </c>
      <c r="O101" s="12" t="s">
        <v>39</v>
      </c>
      <c r="P101" s="12" t="s">
        <v>40</v>
      </c>
      <c r="Q101" s="12">
        <v>44964</v>
      </c>
      <c r="R101" s="12">
        <v>45144</v>
      </c>
      <c r="S101" s="13">
        <v>498636857</v>
      </c>
      <c r="T101" s="13">
        <v>498636857</v>
      </c>
      <c r="U101" s="13">
        <v>450270458</v>
      </c>
      <c r="V101" s="6"/>
      <c r="W101" s="10" t="e">
        <f>VLOOKUP(V101,[1]TIPOS_ANULACION!$D$5:$E$6,2,FALSE)</f>
        <v>#N/A</v>
      </c>
      <c r="X101" s="13"/>
      <c r="Y101" s="6"/>
      <c r="Z101" s="12"/>
      <c r="AA101" s="15">
        <v>48366399</v>
      </c>
      <c r="AB101" s="6" t="s">
        <v>41</v>
      </c>
      <c r="AC101" s="10">
        <f>VLOOKUP(AB101,'[1]ESTADOS ACTUALES CONTRATO'!$E$4:$F$11,2,FALSE)</f>
        <v>2</v>
      </c>
      <c r="AD101" s="6"/>
      <c r="AE101" s="6"/>
      <c r="AF101" s="6" t="s">
        <v>185</v>
      </c>
      <c r="AG101" s="16"/>
    </row>
    <row r="102" spans="1:33" hidden="1" x14ac:dyDescent="0.25">
      <c r="A102" s="4" t="s">
        <v>33</v>
      </c>
      <c r="B102" s="5">
        <f>VLOOKUP(A102,[1]LOCALIDAD!$A$3:$C$22,3,FALSE)</f>
        <v>3</v>
      </c>
      <c r="C102" s="6" t="s">
        <v>135</v>
      </c>
      <c r="D102" s="7" t="str">
        <f t="shared" si="1"/>
        <v>O230616</v>
      </c>
      <c r="E102" s="8" t="s">
        <v>136</v>
      </c>
      <c r="F102" s="8" t="s">
        <v>137</v>
      </c>
      <c r="G102" s="6">
        <v>1032395925</v>
      </c>
      <c r="H102" s="8" t="s">
        <v>188</v>
      </c>
      <c r="I102" s="6" t="s">
        <v>144</v>
      </c>
      <c r="J102" s="10">
        <f>VLOOKUP(I102,[1]TIPOS_CONTRATOS!$E$4:$F$19,2,FALSE)</f>
        <v>11</v>
      </c>
      <c r="K102" s="6">
        <v>115</v>
      </c>
      <c r="L102" s="11">
        <v>2022</v>
      </c>
      <c r="M102" s="6">
        <v>241</v>
      </c>
      <c r="N102" s="6">
        <v>221</v>
      </c>
      <c r="O102" s="12" t="s">
        <v>39</v>
      </c>
      <c r="P102" s="12" t="s">
        <v>40</v>
      </c>
      <c r="Q102" s="12">
        <v>44593</v>
      </c>
      <c r="R102" s="12">
        <v>44773</v>
      </c>
      <c r="S102" s="13">
        <v>17760000</v>
      </c>
      <c r="T102" s="13">
        <v>296000</v>
      </c>
      <c r="U102" s="14">
        <v>0</v>
      </c>
      <c r="V102" s="6"/>
      <c r="W102" s="10" t="e">
        <f>VLOOKUP(V102,[1]TIPOS_ANULACION!$D$5:$E$6,2,FALSE)</f>
        <v>#N/A</v>
      </c>
      <c r="X102" s="13"/>
      <c r="Y102" s="6"/>
      <c r="Z102" s="12"/>
      <c r="AA102" s="15">
        <v>296000</v>
      </c>
      <c r="AB102" s="6" t="s">
        <v>145</v>
      </c>
      <c r="AC102" s="10">
        <f>VLOOKUP(AB102,'[1]ESTADOS ACTUALES CONTRATO'!$E$4:$F$11,2,FALSE)</f>
        <v>6</v>
      </c>
      <c r="AD102" s="6"/>
      <c r="AE102" s="6"/>
      <c r="AF102" s="6" t="s">
        <v>146</v>
      </c>
      <c r="AG102" s="16" t="s">
        <v>147</v>
      </c>
    </row>
    <row r="103" spans="1:33" hidden="1" x14ac:dyDescent="0.25">
      <c r="A103" s="4" t="s">
        <v>33</v>
      </c>
      <c r="B103" s="5">
        <f>VLOOKUP(A103,[1]LOCALIDAD!$A$3:$C$22,3,FALSE)</f>
        <v>3</v>
      </c>
      <c r="C103" s="6" t="s">
        <v>135</v>
      </c>
      <c r="D103" s="7" t="str">
        <f t="shared" si="1"/>
        <v>O230616</v>
      </c>
      <c r="E103" s="8" t="s">
        <v>136</v>
      </c>
      <c r="F103" s="8" t="s">
        <v>137</v>
      </c>
      <c r="G103" s="6">
        <v>1032412403</v>
      </c>
      <c r="H103" s="8" t="s">
        <v>189</v>
      </c>
      <c r="I103" s="6" t="s">
        <v>144</v>
      </c>
      <c r="J103" s="10">
        <f>VLOOKUP(I103,[1]TIPOS_CONTRATOS!$E$4:$F$19,2,FALSE)</f>
        <v>11</v>
      </c>
      <c r="K103" s="6">
        <v>107</v>
      </c>
      <c r="L103" s="11">
        <v>2022</v>
      </c>
      <c r="M103" s="6">
        <v>242</v>
      </c>
      <c r="N103" s="6">
        <v>222</v>
      </c>
      <c r="O103" s="12" t="s">
        <v>39</v>
      </c>
      <c r="P103" s="12" t="s">
        <v>40</v>
      </c>
      <c r="Q103" s="12">
        <v>44593</v>
      </c>
      <c r="R103" s="12">
        <v>44773</v>
      </c>
      <c r="S103" s="13">
        <v>9600000</v>
      </c>
      <c r="T103" s="13">
        <v>320000</v>
      </c>
      <c r="U103" s="14">
        <v>0</v>
      </c>
      <c r="V103" s="6"/>
      <c r="W103" s="10" t="e">
        <f>VLOOKUP(V103,[1]TIPOS_ANULACION!$D$5:$E$6,2,FALSE)</f>
        <v>#N/A</v>
      </c>
      <c r="X103" s="13"/>
      <c r="Y103" s="6"/>
      <c r="Z103" s="12"/>
      <c r="AA103" s="15">
        <v>320000</v>
      </c>
      <c r="AB103" s="6" t="s">
        <v>145</v>
      </c>
      <c r="AC103" s="10">
        <f>VLOOKUP(AB103,'[1]ESTADOS ACTUALES CONTRATO'!$E$4:$F$11,2,FALSE)</f>
        <v>6</v>
      </c>
      <c r="AD103" s="6"/>
      <c r="AE103" s="6"/>
      <c r="AF103" s="6" t="s">
        <v>146</v>
      </c>
      <c r="AG103" s="16" t="s">
        <v>147</v>
      </c>
    </row>
    <row r="104" spans="1:33" hidden="1" x14ac:dyDescent="0.25">
      <c r="A104" s="4" t="s">
        <v>33</v>
      </c>
      <c r="B104" s="5">
        <f>VLOOKUP(A104,[1]LOCALIDAD!$A$3:$C$22,3,FALSE)</f>
        <v>3</v>
      </c>
      <c r="C104" s="6" t="s">
        <v>135</v>
      </c>
      <c r="D104" s="7" t="str">
        <f t="shared" si="1"/>
        <v>O230616</v>
      </c>
      <c r="E104" s="8" t="s">
        <v>136</v>
      </c>
      <c r="F104" s="8" t="s">
        <v>137</v>
      </c>
      <c r="G104" s="6">
        <v>11200823</v>
      </c>
      <c r="H104" s="8" t="s">
        <v>190</v>
      </c>
      <c r="I104" s="6" t="s">
        <v>144</v>
      </c>
      <c r="J104" s="10">
        <f>VLOOKUP(I104,[1]TIPOS_CONTRATOS!$E$4:$F$19,2,FALSE)</f>
        <v>11</v>
      </c>
      <c r="K104" s="6">
        <v>102</v>
      </c>
      <c r="L104" s="11">
        <v>2022</v>
      </c>
      <c r="M104" s="6">
        <v>243</v>
      </c>
      <c r="N104" s="6">
        <v>223</v>
      </c>
      <c r="O104" s="12" t="s">
        <v>39</v>
      </c>
      <c r="P104" s="12" t="s">
        <v>40</v>
      </c>
      <c r="Q104" s="12">
        <v>44593</v>
      </c>
      <c r="R104" s="12">
        <v>44773</v>
      </c>
      <c r="S104" s="13">
        <v>17760000</v>
      </c>
      <c r="T104" s="13">
        <v>592001</v>
      </c>
      <c r="U104" s="14">
        <v>0</v>
      </c>
      <c r="V104" s="6"/>
      <c r="W104" s="10" t="e">
        <f>VLOOKUP(V104,[1]TIPOS_ANULACION!$D$5:$E$6,2,FALSE)</f>
        <v>#N/A</v>
      </c>
      <c r="X104" s="13"/>
      <c r="Y104" s="6"/>
      <c r="Z104" s="12"/>
      <c r="AA104" s="15">
        <v>592001</v>
      </c>
      <c r="AB104" s="6" t="s">
        <v>145</v>
      </c>
      <c r="AC104" s="10">
        <f>VLOOKUP(AB104,'[1]ESTADOS ACTUALES CONTRATO'!$E$4:$F$11,2,FALSE)</f>
        <v>6</v>
      </c>
      <c r="AD104" s="6"/>
      <c r="AE104" s="6"/>
      <c r="AF104" s="6" t="s">
        <v>146</v>
      </c>
      <c r="AG104" s="16" t="s">
        <v>147</v>
      </c>
    </row>
    <row r="105" spans="1:33" hidden="1" x14ac:dyDescent="0.25">
      <c r="A105" s="4" t="s">
        <v>33</v>
      </c>
      <c r="B105" s="5">
        <f>VLOOKUP(A105,[1]LOCALIDAD!$A$3:$C$22,3,FALSE)</f>
        <v>3</v>
      </c>
      <c r="C105" s="6" t="s">
        <v>135</v>
      </c>
      <c r="D105" s="7" t="str">
        <f t="shared" si="1"/>
        <v>O230616</v>
      </c>
      <c r="E105" s="8" t="s">
        <v>136</v>
      </c>
      <c r="F105" s="8" t="s">
        <v>137</v>
      </c>
      <c r="G105" s="6">
        <v>1077148895</v>
      </c>
      <c r="H105" s="8" t="s">
        <v>191</v>
      </c>
      <c r="I105" s="6" t="s">
        <v>144</v>
      </c>
      <c r="J105" s="10">
        <f>VLOOKUP(I105,[1]TIPOS_CONTRATOS!$E$4:$F$19,2,FALSE)</f>
        <v>11</v>
      </c>
      <c r="K105" s="6">
        <v>99</v>
      </c>
      <c r="L105" s="11">
        <v>2022</v>
      </c>
      <c r="M105" s="6">
        <v>244</v>
      </c>
      <c r="N105" s="6">
        <v>224</v>
      </c>
      <c r="O105" s="12" t="s">
        <v>39</v>
      </c>
      <c r="P105" s="12" t="s">
        <v>40</v>
      </c>
      <c r="Q105" s="12">
        <v>44593</v>
      </c>
      <c r="R105" s="12">
        <v>44773</v>
      </c>
      <c r="S105" s="13">
        <v>17760000</v>
      </c>
      <c r="T105" s="13">
        <v>3354667</v>
      </c>
      <c r="U105" s="14">
        <v>0</v>
      </c>
      <c r="V105" s="6"/>
      <c r="W105" s="10" t="e">
        <f>VLOOKUP(V105,[1]TIPOS_ANULACION!$D$5:$E$6,2,FALSE)</f>
        <v>#N/A</v>
      </c>
      <c r="X105" s="13"/>
      <c r="Y105" s="6"/>
      <c r="Z105" s="12"/>
      <c r="AA105" s="15">
        <v>3354667</v>
      </c>
      <c r="AB105" s="6" t="s">
        <v>145</v>
      </c>
      <c r="AC105" s="10">
        <f>VLOOKUP(AB105,'[1]ESTADOS ACTUALES CONTRATO'!$E$4:$F$11,2,FALSE)</f>
        <v>6</v>
      </c>
      <c r="AD105" s="6"/>
      <c r="AE105" s="6"/>
      <c r="AF105" s="6" t="s">
        <v>146</v>
      </c>
      <c r="AG105" s="16" t="s">
        <v>147</v>
      </c>
    </row>
    <row r="106" spans="1:33" hidden="1" x14ac:dyDescent="0.25">
      <c r="A106" s="4" t="s">
        <v>33</v>
      </c>
      <c r="B106" s="5">
        <f>VLOOKUP(A106,[1]LOCALIDAD!$A$3:$C$22,3,FALSE)</f>
        <v>3</v>
      </c>
      <c r="C106" s="6" t="s">
        <v>135</v>
      </c>
      <c r="D106" s="7" t="str">
        <f t="shared" si="1"/>
        <v>O230616</v>
      </c>
      <c r="E106" s="8" t="s">
        <v>136</v>
      </c>
      <c r="F106" s="8" t="s">
        <v>137</v>
      </c>
      <c r="G106" s="6">
        <v>94070749</v>
      </c>
      <c r="H106" s="8" t="s">
        <v>192</v>
      </c>
      <c r="I106" s="6" t="s">
        <v>144</v>
      </c>
      <c r="J106" s="10">
        <f>VLOOKUP(I106,[1]TIPOS_CONTRATOS!$E$4:$F$19,2,FALSE)</f>
        <v>11</v>
      </c>
      <c r="K106" s="6">
        <v>188</v>
      </c>
      <c r="L106" s="11">
        <v>2022</v>
      </c>
      <c r="M106" s="6">
        <v>245</v>
      </c>
      <c r="N106" s="6">
        <v>225</v>
      </c>
      <c r="O106" s="12" t="s">
        <v>39</v>
      </c>
      <c r="P106" s="12" t="s">
        <v>40</v>
      </c>
      <c r="Q106" s="12">
        <v>44790</v>
      </c>
      <c r="R106" s="12">
        <v>44926</v>
      </c>
      <c r="S106" s="13">
        <v>14800000</v>
      </c>
      <c r="T106" s="13">
        <v>4538667</v>
      </c>
      <c r="U106" s="14">
        <v>2960000</v>
      </c>
      <c r="V106" s="6"/>
      <c r="W106" s="10" t="e">
        <f>VLOOKUP(V106,[1]TIPOS_ANULACION!$D$5:$E$6,2,FALSE)</f>
        <v>#N/A</v>
      </c>
      <c r="X106" s="13"/>
      <c r="Y106" s="6"/>
      <c r="Z106" s="12"/>
      <c r="AA106" s="15">
        <v>1578667</v>
      </c>
      <c r="AB106" s="6" t="s">
        <v>145</v>
      </c>
      <c r="AC106" s="10">
        <f>VLOOKUP(AB106,'[1]ESTADOS ACTUALES CONTRATO'!$E$4:$F$11,2,FALSE)</f>
        <v>6</v>
      </c>
      <c r="AD106" s="6"/>
      <c r="AE106" s="6"/>
      <c r="AF106" s="6" t="s">
        <v>146</v>
      </c>
      <c r="AG106" s="16" t="s">
        <v>147</v>
      </c>
    </row>
    <row r="107" spans="1:33" hidden="1" x14ac:dyDescent="0.25">
      <c r="A107" s="4" t="s">
        <v>33</v>
      </c>
      <c r="B107" s="5">
        <f>VLOOKUP(A107,[1]LOCALIDAD!$A$3:$C$22,3,FALSE)</f>
        <v>3</v>
      </c>
      <c r="C107" s="6" t="s">
        <v>135</v>
      </c>
      <c r="D107" s="7" t="str">
        <f t="shared" si="1"/>
        <v>O230616</v>
      </c>
      <c r="E107" s="8" t="s">
        <v>136</v>
      </c>
      <c r="F107" s="8" t="s">
        <v>137</v>
      </c>
      <c r="G107" s="6">
        <v>1030675885</v>
      </c>
      <c r="H107" s="8" t="s">
        <v>193</v>
      </c>
      <c r="I107" s="6" t="s">
        <v>144</v>
      </c>
      <c r="J107" s="10">
        <f>VLOOKUP(I107,[1]TIPOS_CONTRATOS!$E$4:$F$19,2,FALSE)</f>
        <v>11</v>
      </c>
      <c r="K107" s="6">
        <v>189</v>
      </c>
      <c r="L107" s="11">
        <v>2022</v>
      </c>
      <c r="M107" s="6">
        <v>246</v>
      </c>
      <c r="N107" s="6">
        <v>226</v>
      </c>
      <c r="O107" s="12" t="s">
        <v>39</v>
      </c>
      <c r="P107" s="12" t="s">
        <v>40</v>
      </c>
      <c r="Q107" s="12">
        <v>44790</v>
      </c>
      <c r="R107" s="12">
        <v>44926</v>
      </c>
      <c r="S107" s="13">
        <v>14800000</v>
      </c>
      <c r="T107" s="13">
        <v>4538667</v>
      </c>
      <c r="U107" s="14">
        <v>2960000</v>
      </c>
      <c r="V107" s="6"/>
      <c r="W107" s="10" t="e">
        <f>VLOOKUP(V107,[1]TIPOS_ANULACION!$D$5:$E$6,2,FALSE)</f>
        <v>#N/A</v>
      </c>
      <c r="X107" s="13"/>
      <c r="Y107" s="6"/>
      <c r="Z107" s="12"/>
      <c r="AA107" s="15">
        <v>1578667</v>
      </c>
      <c r="AB107" s="6" t="s">
        <v>145</v>
      </c>
      <c r="AC107" s="10">
        <f>VLOOKUP(AB107,'[1]ESTADOS ACTUALES CONTRATO'!$E$4:$F$11,2,FALSE)</f>
        <v>6</v>
      </c>
      <c r="AD107" s="6"/>
      <c r="AE107" s="6"/>
      <c r="AF107" s="6" t="s">
        <v>146</v>
      </c>
      <c r="AG107" s="16" t="s">
        <v>147</v>
      </c>
    </row>
    <row r="108" spans="1:33" hidden="1" x14ac:dyDescent="0.25">
      <c r="A108" s="4" t="s">
        <v>33</v>
      </c>
      <c r="B108" s="5">
        <f>VLOOKUP(A108,[1]LOCALIDAD!$A$3:$C$22,3,FALSE)</f>
        <v>3</v>
      </c>
      <c r="C108" s="6" t="s">
        <v>135</v>
      </c>
      <c r="D108" s="7" t="str">
        <f t="shared" si="1"/>
        <v>O230616</v>
      </c>
      <c r="E108" s="8" t="s">
        <v>136</v>
      </c>
      <c r="F108" s="8" t="s">
        <v>137</v>
      </c>
      <c r="G108" s="6">
        <v>1149444759</v>
      </c>
      <c r="H108" s="8" t="s">
        <v>194</v>
      </c>
      <c r="I108" s="6" t="s">
        <v>144</v>
      </c>
      <c r="J108" s="10">
        <f>VLOOKUP(I108,[1]TIPOS_CONTRATOS!$E$4:$F$19,2,FALSE)</f>
        <v>11</v>
      </c>
      <c r="K108" s="6">
        <v>190</v>
      </c>
      <c r="L108" s="11">
        <v>2022</v>
      </c>
      <c r="M108" s="6">
        <v>247</v>
      </c>
      <c r="N108" s="6">
        <v>227</v>
      </c>
      <c r="O108" s="12" t="s">
        <v>39</v>
      </c>
      <c r="P108" s="12" t="s">
        <v>40</v>
      </c>
      <c r="Q108" s="12">
        <v>44790</v>
      </c>
      <c r="R108" s="12">
        <v>44926</v>
      </c>
      <c r="S108" s="13">
        <v>14800000</v>
      </c>
      <c r="T108" s="13">
        <v>4538667</v>
      </c>
      <c r="U108" s="14">
        <v>2960000</v>
      </c>
      <c r="V108" s="6"/>
      <c r="W108" s="10" t="e">
        <f>VLOOKUP(V108,[1]TIPOS_ANULACION!$D$5:$E$6,2,FALSE)</f>
        <v>#N/A</v>
      </c>
      <c r="X108" s="13"/>
      <c r="Y108" s="6"/>
      <c r="Z108" s="12"/>
      <c r="AA108" s="15">
        <v>1578667</v>
      </c>
      <c r="AB108" s="6" t="s">
        <v>145</v>
      </c>
      <c r="AC108" s="10">
        <f>VLOOKUP(AB108,'[1]ESTADOS ACTUALES CONTRATO'!$E$4:$F$11,2,FALSE)</f>
        <v>6</v>
      </c>
      <c r="AD108" s="6"/>
      <c r="AE108" s="6"/>
      <c r="AF108" s="6" t="s">
        <v>146</v>
      </c>
      <c r="AG108" s="16" t="s">
        <v>147</v>
      </c>
    </row>
    <row r="109" spans="1:33" hidden="1" x14ac:dyDescent="0.25">
      <c r="A109" s="4" t="s">
        <v>33</v>
      </c>
      <c r="B109" s="5">
        <f>VLOOKUP(A109,[1]LOCALIDAD!$A$3:$C$22,3,FALSE)</f>
        <v>3</v>
      </c>
      <c r="C109" s="6" t="s">
        <v>135</v>
      </c>
      <c r="D109" s="7" t="str">
        <f t="shared" si="1"/>
        <v>O230616</v>
      </c>
      <c r="E109" s="8" t="s">
        <v>136</v>
      </c>
      <c r="F109" s="8" t="s">
        <v>137</v>
      </c>
      <c r="G109" s="6">
        <v>1022326119</v>
      </c>
      <c r="H109" s="8" t="s">
        <v>195</v>
      </c>
      <c r="I109" s="6" t="s">
        <v>144</v>
      </c>
      <c r="J109" s="10">
        <f>VLOOKUP(I109,[1]TIPOS_CONTRATOS!$E$4:$F$19,2,FALSE)</f>
        <v>11</v>
      </c>
      <c r="K109" s="6">
        <v>184</v>
      </c>
      <c r="L109" s="11">
        <v>2022</v>
      </c>
      <c r="M109" s="6">
        <v>248</v>
      </c>
      <c r="N109" s="6">
        <v>228</v>
      </c>
      <c r="O109" s="12" t="s">
        <v>39</v>
      </c>
      <c r="P109" s="12" t="s">
        <v>40</v>
      </c>
      <c r="Q109" s="12">
        <v>44790</v>
      </c>
      <c r="R109" s="12">
        <v>44926</v>
      </c>
      <c r="S109" s="13">
        <v>8000000</v>
      </c>
      <c r="T109" s="13">
        <v>2453333</v>
      </c>
      <c r="U109" s="14">
        <v>1600000</v>
      </c>
      <c r="V109" s="6"/>
      <c r="W109" s="10" t="e">
        <f>VLOOKUP(V109,[1]TIPOS_ANULACION!$D$5:$E$6,2,FALSE)</f>
        <v>#N/A</v>
      </c>
      <c r="X109" s="13"/>
      <c r="Y109" s="6"/>
      <c r="Z109" s="12"/>
      <c r="AA109" s="15">
        <v>853333</v>
      </c>
      <c r="AB109" s="6" t="s">
        <v>145</v>
      </c>
      <c r="AC109" s="10">
        <f>VLOOKUP(AB109,'[1]ESTADOS ACTUALES CONTRATO'!$E$4:$F$11,2,FALSE)</f>
        <v>6</v>
      </c>
      <c r="AD109" s="6"/>
      <c r="AE109" s="6"/>
      <c r="AF109" s="6" t="s">
        <v>146</v>
      </c>
      <c r="AG109" s="16" t="s">
        <v>147</v>
      </c>
    </row>
    <row r="110" spans="1:33" hidden="1" x14ac:dyDescent="0.25">
      <c r="A110" s="4" t="s">
        <v>33</v>
      </c>
      <c r="B110" s="5">
        <f>VLOOKUP(A110,[1]LOCALIDAD!$A$3:$C$22,3,FALSE)</f>
        <v>3</v>
      </c>
      <c r="C110" s="6" t="s">
        <v>135</v>
      </c>
      <c r="D110" s="7" t="str">
        <f t="shared" si="1"/>
        <v>O230616</v>
      </c>
      <c r="E110" s="8" t="s">
        <v>136</v>
      </c>
      <c r="F110" s="8" t="s">
        <v>137</v>
      </c>
      <c r="G110" s="6">
        <v>1010242178</v>
      </c>
      <c r="H110" s="8" t="s">
        <v>196</v>
      </c>
      <c r="I110" s="6" t="s">
        <v>144</v>
      </c>
      <c r="J110" s="10">
        <f>VLOOKUP(I110,[1]TIPOS_CONTRATOS!$E$4:$F$19,2,FALSE)</f>
        <v>11</v>
      </c>
      <c r="K110" s="6">
        <v>185</v>
      </c>
      <c r="L110" s="11">
        <v>2022</v>
      </c>
      <c r="M110" s="6">
        <v>249</v>
      </c>
      <c r="N110" s="6">
        <v>229</v>
      </c>
      <c r="O110" s="12" t="s">
        <v>39</v>
      </c>
      <c r="P110" s="12" t="s">
        <v>40</v>
      </c>
      <c r="Q110" s="12">
        <v>44790</v>
      </c>
      <c r="R110" s="12">
        <v>44926</v>
      </c>
      <c r="S110" s="13">
        <v>8000000</v>
      </c>
      <c r="T110" s="13">
        <v>2453333</v>
      </c>
      <c r="U110" s="14">
        <v>2453333</v>
      </c>
      <c r="V110" s="6"/>
      <c r="W110" s="10" t="e">
        <f>VLOOKUP(V110,[1]TIPOS_ANULACION!$D$5:$E$6,2,FALSE)</f>
        <v>#N/A</v>
      </c>
      <c r="X110" s="13"/>
      <c r="Y110" s="6"/>
      <c r="Z110" s="12"/>
      <c r="AA110" s="15">
        <v>0</v>
      </c>
      <c r="AB110" s="6" t="s">
        <v>145</v>
      </c>
      <c r="AC110" s="10">
        <f>VLOOKUP(AB110,'[1]ESTADOS ACTUALES CONTRATO'!$E$4:$F$11,2,FALSE)</f>
        <v>6</v>
      </c>
      <c r="AD110" s="6"/>
      <c r="AE110" s="6"/>
      <c r="AF110" s="6" t="s">
        <v>146</v>
      </c>
      <c r="AG110" s="16" t="s">
        <v>147</v>
      </c>
    </row>
    <row r="111" spans="1:33" hidden="1" x14ac:dyDescent="0.25">
      <c r="A111" s="4" t="s">
        <v>33</v>
      </c>
      <c r="B111" s="5">
        <f>VLOOKUP(A111,[1]LOCALIDAD!$A$3:$C$22,3,FALSE)</f>
        <v>3</v>
      </c>
      <c r="C111" s="6" t="s">
        <v>135</v>
      </c>
      <c r="D111" s="7" t="str">
        <f t="shared" si="1"/>
        <v>O230616</v>
      </c>
      <c r="E111" s="8" t="s">
        <v>136</v>
      </c>
      <c r="F111" s="8" t="s">
        <v>137</v>
      </c>
      <c r="G111" s="6">
        <v>1010236964</v>
      </c>
      <c r="H111" s="8" t="s">
        <v>197</v>
      </c>
      <c r="I111" s="6" t="s">
        <v>144</v>
      </c>
      <c r="J111" s="10">
        <f>VLOOKUP(I111,[1]TIPOS_CONTRATOS!$E$4:$F$19,2,FALSE)</f>
        <v>11</v>
      </c>
      <c r="K111" s="6">
        <v>186</v>
      </c>
      <c r="L111" s="11">
        <v>2022</v>
      </c>
      <c r="M111" s="6">
        <v>250</v>
      </c>
      <c r="N111" s="6">
        <v>230</v>
      </c>
      <c r="O111" s="12" t="s">
        <v>39</v>
      </c>
      <c r="P111" s="12" t="s">
        <v>40</v>
      </c>
      <c r="Q111" s="12">
        <v>44790</v>
      </c>
      <c r="R111" s="12">
        <v>44926</v>
      </c>
      <c r="S111" s="13">
        <v>8000000</v>
      </c>
      <c r="T111" s="13">
        <v>2453333</v>
      </c>
      <c r="U111" s="14">
        <v>2453333</v>
      </c>
      <c r="V111" s="6"/>
      <c r="W111" s="10" t="e">
        <f>VLOOKUP(V111,[1]TIPOS_ANULACION!$D$5:$E$6,2,FALSE)</f>
        <v>#N/A</v>
      </c>
      <c r="X111" s="13"/>
      <c r="Y111" s="6"/>
      <c r="Z111" s="12"/>
      <c r="AA111" s="15">
        <v>0</v>
      </c>
      <c r="AB111" s="6" t="s">
        <v>145</v>
      </c>
      <c r="AC111" s="10">
        <f>VLOOKUP(AB111,'[1]ESTADOS ACTUALES CONTRATO'!$E$4:$F$11,2,FALSE)</f>
        <v>6</v>
      </c>
      <c r="AD111" s="6"/>
      <c r="AE111" s="6"/>
      <c r="AF111" s="6" t="s">
        <v>146</v>
      </c>
      <c r="AG111" s="16" t="s">
        <v>147</v>
      </c>
    </row>
    <row r="112" spans="1:33" hidden="1" x14ac:dyDescent="0.25">
      <c r="A112" s="4" t="s">
        <v>33</v>
      </c>
      <c r="B112" s="5">
        <f>VLOOKUP(A112,[1]LOCALIDAD!$A$3:$C$22,3,FALSE)</f>
        <v>3</v>
      </c>
      <c r="C112" s="6" t="s">
        <v>135</v>
      </c>
      <c r="D112" s="7" t="str">
        <f t="shared" si="1"/>
        <v>O230616</v>
      </c>
      <c r="E112" s="8" t="s">
        <v>136</v>
      </c>
      <c r="F112" s="8" t="s">
        <v>137</v>
      </c>
      <c r="G112" s="6">
        <v>1010238165</v>
      </c>
      <c r="H112" s="8" t="s">
        <v>198</v>
      </c>
      <c r="I112" s="6" t="s">
        <v>144</v>
      </c>
      <c r="J112" s="10">
        <f>VLOOKUP(I112,[1]TIPOS_CONTRATOS!$E$4:$F$19,2,FALSE)</f>
        <v>11</v>
      </c>
      <c r="K112" s="6">
        <v>187</v>
      </c>
      <c r="L112" s="11">
        <v>2022</v>
      </c>
      <c r="M112" s="6">
        <v>251</v>
      </c>
      <c r="N112" s="6">
        <v>231</v>
      </c>
      <c r="O112" s="12" t="s">
        <v>39</v>
      </c>
      <c r="P112" s="12" t="s">
        <v>40</v>
      </c>
      <c r="Q112" s="12">
        <v>44790</v>
      </c>
      <c r="R112" s="12">
        <v>44926</v>
      </c>
      <c r="S112" s="13">
        <v>8000000</v>
      </c>
      <c r="T112" s="13">
        <v>2453333</v>
      </c>
      <c r="U112" s="14">
        <v>2453333</v>
      </c>
      <c r="V112" s="6"/>
      <c r="W112" s="10" t="e">
        <f>VLOOKUP(V112,[1]TIPOS_ANULACION!$D$5:$E$6,2,FALSE)</f>
        <v>#N/A</v>
      </c>
      <c r="X112" s="13"/>
      <c r="Y112" s="6"/>
      <c r="Z112" s="12"/>
      <c r="AA112" s="15">
        <v>0</v>
      </c>
      <c r="AB112" s="6" t="s">
        <v>145</v>
      </c>
      <c r="AC112" s="10">
        <f>VLOOKUP(AB112,'[1]ESTADOS ACTUALES CONTRATO'!$E$4:$F$11,2,FALSE)</f>
        <v>6</v>
      </c>
      <c r="AD112" s="6"/>
      <c r="AE112" s="6"/>
      <c r="AF112" s="6" t="s">
        <v>199</v>
      </c>
      <c r="AG112" s="16" t="s">
        <v>200</v>
      </c>
    </row>
    <row r="113" spans="1:33" hidden="1" x14ac:dyDescent="0.25">
      <c r="A113" s="4" t="s">
        <v>33</v>
      </c>
      <c r="B113" s="5">
        <f>VLOOKUP(A113,[1]LOCALIDAD!$A$3:$C$22,3,FALSE)</f>
        <v>3</v>
      </c>
      <c r="C113" s="6" t="s">
        <v>135</v>
      </c>
      <c r="D113" s="7" t="str">
        <f t="shared" si="1"/>
        <v>O230616</v>
      </c>
      <c r="E113" s="8" t="s">
        <v>136</v>
      </c>
      <c r="F113" s="8" t="s">
        <v>137</v>
      </c>
      <c r="G113" s="6">
        <v>1026281709</v>
      </c>
      <c r="H113" s="8" t="s">
        <v>201</v>
      </c>
      <c r="I113" s="6" t="s">
        <v>144</v>
      </c>
      <c r="J113" s="10">
        <f>VLOOKUP(I113,[1]TIPOS_CONTRATOS!$E$4:$F$19,2,FALSE)</f>
        <v>11</v>
      </c>
      <c r="K113" s="6">
        <v>183</v>
      </c>
      <c r="L113" s="11">
        <v>2022</v>
      </c>
      <c r="M113" s="6">
        <v>252</v>
      </c>
      <c r="N113" s="6">
        <v>232</v>
      </c>
      <c r="O113" s="12" t="s">
        <v>39</v>
      </c>
      <c r="P113" s="12" t="s">
        <v>40</v>
      </c>
      <c r="Q113" s="12">
        <v>44782</v>
      </c>
      <c r="R113" s="12">
        <v>44926</v>
      </c>
      <c r="S113" s="13">
        <v>8000000</v>
      </c>
      <c r="T113" s="13">
        <v>2026667</v>
      </c>
      <c r="U113" s="14">
        <v>2026667</v>
      </c>
      <c r="V113" s="6"/>
      <c r="W113" s="10" t="e">
        <f>VLOOKUP(V113,[1]TIPOS_ANULACION!$D$5:$E$6,2,FALSE)</f>
        <v>#N/A</v>
      </c>
      <c r="X113" s="13"/>
      <c r="Y113" s="6"/>
      <c r="Z113" s="12"/>
      <c r="AA113" s="15">
        <v>0</v>
      </c>
      <c r="AB113" s="6" t="s">
        <v>145</v>
      </c>
      <c r="AC113" s="10">
        <f>VLOOKUP(AB113,'[1]ESTADOS ACTUALES CONTRATO'!$E$4:$F$11,2,FALSE)</f>
        <v>6</v>
      </c>
      <c r="AD113" s="6"/>
      <c r="AE113" s="6"/>
      <c r="AF113" s="6" t="s">
        <v>199</v>
      </c>
      <c r="AG113" s="16" t="s">
        <v>200</v>
      </c>
    </row>
    <row r="114" spans="1:33" hidden="1" x14ac:dyDescent="0.25">
      <c r="A114" s="4" t="s">
        <v>33</v>
      </c>
      <c r="B114" s="5">
        <f>VLOOKUP(A114,[1]LOCALIDAD!$A$3:$C$22,3,FALSE)</f>
        <v>3</v>
      </c>
      <c r="C114" s="6" t="s">
        <v>135</v>
      </c>
      <c r="D114" s="7" t="str">
        <f t="shared" si="1"/>
        <v>O230616</v>
      </c>
      <c r="E114" s="8" t="s">
        <v>136</v>
      </c>
      <c r="F114" s="8" t="s">
        <v>137</v>
      </c>
      <c r="G114" s="6">
        <v>1026300965</v>
      </c>
      <c r="H114" s="8" t="s">
        <v>202</v>
      </c>
      <c r="I114" s="6" t="s">
        <v>144</v>
      </c>
      <c r="J114" s="10">
        <f>VLOOKUP(I114,[1]TIPOS_CONTRATOS!$E$4:$F$19,2,FALSE)</f>
        <v>11</v>
      </c>
      <c r="K114" s="6">
        <v>182</v>
      </c>
      <c r="L114" s="11">
        <v>2022</v>
      </c>
      <c r="M114" s="6">
        <v>253</v>
      </c>
      <c r="N114" s="6">
        <v>233</v>
      </c>
      <c r="O114" s="12" t="s">
        <v>39</v>
      </c>
      <c r="P114" s="12" t="s">
        <v>40</v>
      </c>
      <c r="Q114" s="12">
        <v>44790</v>
      </c>
      <c r="R114" s="12">
        <v>44926</v>
      </c>
      <c r="S114" s="13">
        <v>8000000</v>
      </c>
      <c r="T114" s="13">
        <v>2453333</v>
      </c>
      <c r="U114" s="14">
        <v>2453000</v>
      </c>
      <c r="V114" s="6" t="s">
        <v>83</v>
      </c>
      <c r="W114" s="10">
        <f>VLOOKUP(V114,[1]TIPOS_ANULACION!$D$5:$E$6,2,FALSE)</f>
        <v>1</v>
      </c>
      <c r="X114" s="13">
        <v>333</v>
      </c>
      <c r="Y114" s="6">
        <v>1</v>
      </c>
      <c r="Z114" s="12">
        <v>45208</v>
      </c>
      <c r="AA114" s="15">
        <v>0</v>
      </c>
      <c r="AB114" s="6" t="s">
        <v>145</v>
      </c>
      <c r="AC114" s="10">
        <f>VLOOKUP(AB114,'[1]ESTADOS ACTUALES CONTRATO'!$E$4:$F$11,2,FALSE)</f>
        <v>6</v>
      </c>
      <c r="AD114" s="6"/>
      <c r="AE114" s="6"/>
      <c r="AF114" s="6" t="s">
        <v>199</v>
      </c>
      <c r="AG114" s="16" t="s">
        <v>200</v>
      </c>
    </row>
    <row r="115" spans="1:33" hidden="1" x14ac:dyDescent="0.25">
      <c r="A115" s="4" t="s">
        <v>33</v>
      </c>
      <c r="B115" s="5">
        <f>VLOOKUP(A115,[1]LOCALIDAD!$A$3:$C$22,3,FALSE)</f>
        <v>3</v>
      </c>
      <c r="C115" s="6" t="s">
        <v>135</v>
      </c>
      <c r="D115" s="7" t="str">
        <f t="shared" si="1"/>
        <v>O230616</v>
      </c>
      <c r="E115" s="8" t="s">
        <v>136</v>
      </c>
      <c r="F115" s="8" t="s">
        <v>137</v>
      </c>
      <c r="G115" s="6">
        <v>1010201281</v>
      </c>
      <c r="H115" s="8" t="s">
        <v>203</v>
      </c>
      <c r="I115" s="6" t="s">
        <v>144</v>
      </c>
      <c r="J115" s="10">
        <f>VLOOKUP(I115,[1]TIPOS_CONTRATOS!$E$4:$F$19,2,FALSE)</f>
        <v>11</v>
      </c>
      <c r="K115" s="6">
        <v>181</v>
      </c>
      <c r="L115" s="11">
        <v>2022</v>
      </c>
      <c r="M115" s="6">
        <v>254</v>
      </c>
      <c r="N115" s="6">
        <v>234</v>
      </c>
      <c r="O115" s="12" t="s">
        <v>39</v>
      </c>
      <c r="P115" s="12" t="s">
        <v>40</v>
      </c>
      <c r="Q115" s="12">
        <v>44790</v>
      </c>
      <c r="R115" s="12">
        <v>44926</v>
      </c>
      <c r="S115" s="13">
        <v>8000000</v>
      </c>
      <c r="T115" s="13">
        <v>2453333</v>
      </c>
      <c r="U115" s="14">
        <v>1600000</v>
      </c>
      <c r="V115" s="6" t="s">
        <v>83</v>
      </c>
      <c r="W115" s="10">
        <f>VLOOKUP(V115,[1]TIPOS_ANULACION!$D$5:$E$6,2,FALSE)</f>
        <v>1</v>
      </c>
      <c r="X115" s="13">
        <v>853333</v>
      </c>
      <c r="Y115" s="6">
        <v>1</v>
      </c>
      <c r="Z115" s="12">
        <v>45208</v>
      </c>
      <c r="AA115" s="15">
        <v>0</v>
      </c>
      <c r="AB115" s="6" t="s">
        <v>145</v>
      </c>
      <c r="AC115" s="10">
        <f>VLOOKUP(AB115,'[1]ESTADOS ACTUALES CONTRATO'!$E$4:$F$11,2,FALSE)</f>
        <v>6</v>
      </c>
      <c r="AD115" s="6"/>
      <c r="AE115" s="6"/>
      <c r="AF115" s="6" t="s">
        <v>199</v>
      </c>
      <c r="AG115" s="16" t="s">
        <v>200</v>
      </c>
    </row>
    <row r="116" spans="1:33" hidden="1" x14ac:dyDescent="0.25">
      <c r="A116" s="4" t="s">
        <v>33</v>
      </c>
      <c r="B116" s="5">
        <f>VLOOKUP(A116,[1]LOCALIDAD!$A$3:$C$22,3,FALSE)</f>
        <v>3</v>
      </c>
      <c r="C116" s="6" t="s">
        <v>135</v>
      </c>
      <c r="D116" s="7" t="str">
        <f t="shared" si="1"/>
        <v>O230616</v>
      </c>
      <c r="E116" s="8" t="s">
        <v>136</v>
      </c>
      <c r="F116" s="8" t="s">
        <v>137</v>
      </c>
      <c r="G116" s="6">
        <v>1019152900</v>
      </c>
      <c r="H116" s="8" t="s">
        <v>204</v>
      </c>
      <c r="I116" s="6" t="s">
        <v>144</v>
      </c>
      <c r="J116" s="10">
        <f>VLOOKUP(I116,[1]TIPOS_CONTRATOS!$E$4:$F$19,2,FALSE)</f>
        <v>11</v>
      </c>
      <c r="K116" s="6">
        <v>199</v>
      </c>
      <c r="L116" s="11">
        <v>2022</v>
      </c>
      <c r="M116" s="6">
        <v>255</v>
      </c>
      <c r="N116" s="6">
        <v>235</v>
      </c>
      <c r="O116" s="12" t="s">
        <v>39</v>
      </c>
      <c r="P116" s="12" t="s">
        <v>40</v>
      </c>
      <c r="Q116" s="12">
        <v>44791</v>
      </c>
      <c r="R116" s="12">
        <v>44926</v>
      </c>
      <c r="S116" s="13">
        <v>14800000</v>
      </c>
      <c r="T116" s="13">
        <v>4538667</v>
      </c>
      <c r="U116" s="14">
        <v>4538667</v>
      </c>
      <c r="V116" s="6"/>
      <c r="W116" s="10" t="e">
        <f>VLOOKUP(V116,[1]TIPOS_ANULACION!$D$5:$E$6,2,FALSE)</f>
        <v>#N/A</v>
      </c>
      <c r="X116" s="13"/>
      <c r="Y116" s="6"/>
      <c r="Z116" s="12"/>
      <c r="AA116" s="15">
        <v>0</v>
      </c>
      <c r="AB116" s="6" t="s">
        <v>145</v>
      </c>
      <c r="AC116" s="10">
        <f>VLOOKUP(AB116,'[1]ESTADOS ACTUALES CONTRATO'!$E$4:$F$11,2,FALSE)</f>
        <v>6</v>
      </c>
      <c r="AD116" s="6"/>
      <c r="AE116" s="6"/>
      <c r="AF116" s="6" t="s">
        <v>199</v>
      </c>
      <c r="AG116" s="16" t="s">
        <v>200</v>
      </c>
    </row>
    <row r="117" spans="1:33" hidden="1" x14ac:dyDescent="0.25">
      <c r="A117" s="4" t="s">
        <v>33</v>
      </c>
      <c r="B117" s="5">
        <f>VLOOKUP(A117,[1]LOCALIDAD!$A$3:$C$22,3,FALSE)</f>
        <v>3</v>
      </c>
      <c r="C117" s="6" t="s">
        <v>135</v>
      </c>
      <c r="D117" s="7" t="str">
        <f t="shared" si="1"/>
        <v>O230616</v>
      </c>
      <c r="E117" s="8" t="s">
        <v>136</v>
      </c>
      <c r="F117" s="8" t="s">
        <v>137</v>
      </c>
      <c r="G117" s="6">
        <v>1019064630</v>
      </c>
      <c r="H117" s="8" t="s">
        <v>205</v>
      </c>
      <c r="I117" s="6" t="s">
        <v>144</v>
      </c>
      <c r="J117" s="10">
        <f>VLOOKUP(I117,[1]TIPOS_CONTRATOS!$E$4:$F$19,2,FALSE)</f>
        <v>11</v>
      </c>
      <c r="K117" s="6">
        <v>194</v>
      </c>
      <c r="L117" s="11">
        <v>2022</v>
      </c>
      <c r="M117" s="6">
        <v>256</v>
      </c>
      <c r="N117" s="6">
        <v>236</v>
      </c>
      <c r="O117" s="12" t="s">
        <v>39</v>
      </c>
      <c r="P117" s="12" t="s">
        <v>40</v>
      </c>
      <c r="Q117" s="12">
        <v>44791</v>
      </c>
      <c r="R117" s="12">
        <v>44926</v>
      </c>
      <c r="S117" s="13">
        <v>14800000</v>
      </c>
      <c r="T117" s="13">
        <v>4637333</v>
      </c>
      <c r="U117" s="14">
        <v>2960000</v>
      </c>
      <c r="V117" s="6" t="s">
        <v>83</v>
      </c>
      <c r="W117" s="10">
        <f>VLOOKUP(V117,[1]TIPOS_ANULACION!$D$5:$E$6,2,FALSE)</f>
        <v>1</v>
      </c>
      <c r="X117" s="13">
        <v>1677333</v>
      </c>
      <c r="Y117" s="6">
        <v>1</v>
      </c>
      <c r="Z117" s="12">
        <v>45208</v>
      </c>
      <c r="AA117" s="15">
        <v>0</v>
      </c>
      <c r="AB117" s="6" t="s">
        <v>145</v>
      </c>
      <c r="AC117" s="10">
        <f>VLOOKUP(AB117,'[1]ESTADOS ACTUALES CONTRATO'!$E$4:$F$11,2,FALSE)</f>
        <v>6</v>
      </c>
      <c r="AD117" s="6"/>
      <c r="AE117" s="6"/>
      <c r="AF117" s="6" t="s">
        <v>199</v>
      </c>
      <c r="AG117" s="16" t="s">
        <v>200</v>
      </c>
    </row>
    <row r="118" spans="1:33" hidden="1" x14ac:dyDescent="0.25">
      <c r="A118" s="4" t="s">
        <v>33</v>
      </c>
      <c r="B118" s="5">
        <f>VLOOKUP(A118,[1]LOCALIDAD!$A$3:$C$22,3,FALSE)</f>
        <v>3</v>
      </c>
      <c r="C118" s="6" t="s">
        <v>135</v>
      </c>
      <c r="D118" s="7" t="str">
        <f t="shared" si="1"/>
        <v>O230616</v>
      </c>
      <c r="E118" s="8" t="s">
        <v>136</v>
      </c>
      <c r="F118" s="8" t="s">
        <v>137</v>
      </c>
      <c r="G118" s="6">
        <v>1030574330</v>
      </c>
      <c r="H118" s="8" t="s">
        <v>206</v>
      </c>
      <c r="I118" s="6" t="s">
        <v>144</v>
      </c>
      <c r="J118" s="10">
        <f>VLOOKUP(I118,[1]TIPOS_CONTRATOS!$E$4:$F$19,2,FALSE)</f>
        <v>11</v>
      </c>
      <c r="K118" s="6">
        <v>200</v>
      </c>
      <c r="L118" s="11">
        <v>2022</v>
      </c>
      <c r="M118" s="6">
        <v>257</v>
      </c>
      <c r="N118" s="6">
        <v>237</v>
      </c>
      <c r="O118" s="12" t="s">
        <v>39</v>
      </c>
      <c r="P118" s="12" t="s">
        <v>40</v>
      </c>
      <c r="Q118" s="12">
        <v>44792</v>
      </c>
      <c r="R118" s="12">
        <v>44926</v>
      </c>
      <c r="S118" s="13">
        <v>24000000</v>
      </c>
      <c r="T118" s="13">
        <v>7680000</v>
      </c>
      <c r="U118" s="14">
        <v>4800000</v>
      </c>
      <c r="V118" s="6" t="s">
        <v>83</v>
      </c>
      <c r="W118" s="10">
        <f>VLOOKUP(V118,[1]TIPOS_ANULACION!$D$5:$E$6,2,FALSE)</f>
        <v>1</v>
      </c>
      <c r="X118" s="13">
        <v>2880000</v>
      </c>
      <c r="Y118" s="6">
        <v>1</v>
      </c>
      <c r="Z118" s="12">
        <v>45208</v>
      </c>
      <c r="AA118" s="15">
        <v>0</v>
      </c>
      <c r="AB118" s="6" t="s">
        <v>145</v>
      </c>
      <c r="AC118" s="10">
        <f>VLOOKUP(AB118,'[1]ESTADOS ACTUALES CONTRATO'!$E$4:$F$11,2,FALSE)</f>
        <v>6</v>
      </c>
      <c r="AD118" s="6"/>
      <c r="AE118" s="6"/>
      <c r="AF118" s="6" t="s">
        <v>199</v>
      </c>
      <c r="AG118" s="16" t="s">
        <v>200</v>
      </c>
    </row>
    <row r="119" spans="1:33" hidden="1" x14ac:dyDescent="0.25">
      <c r="A119" s="4" t="s">
        <v>33</v>
      </c>
      <c r="B119" s="5">
        <f>VLOOKUP(A119,[1]LOCALIDAD!$A$3:$C$22,3,FALSE)</f>
        <v>3</v>
      </c>
      <c r="C119" s="6" t="s">
        <v>135</v>
      </c>
      <c r="D119" s="7" t="str">
        <f t="shared" si="1"/>
        <v>O230616</v>
      </c>
      <c r="E119" s="8" t="s">
        <v>136</v>
      </c>
      <c r="F119" s="8" t="s">
        <v>137</v>
      </c>
      <c r="G119" s="6">
        <v>1013634964</v>
      </c>
      <c r="H119" s="8" t="s">
        <v>207</v>
      </c>
      <c r="I119" s="6" t="s">
        <v>144</v>
      </c>
      <c r="J119" s="10">
        <f>VLOOKUP(I119,[1]TIPOS_CONTRATOS!$E$4:$F$19,2,FALSE)</f>
        <v>11</v>
      </c>
      <c r="K119" s="6">
        <v>201</v>
      </c>
      <c r="L119" s="11">
        <v>2022</v>
      </c>
      <c r="M119" s="6">
        <v>258</v>
      </c>
      <c r="N119" s="6">
        <v>238</v>
      </c>
      <c r="O119" s="12" t="s">
        <v>39</v>
      </c>
      <c r="P119" s="12" t="s">
        <v>40</v>
      </c>
      <c r="Q119" s="12">
        <v>44792</v>
      </c>
      <c r="R119" s="12">
        <v>44926</v>
      </c>
      <c r="S119" s="13">
        <v>24000000</v>
      </c>
      <c r="T119" s="13">
        <v>7680000</v>
      </c>
      <c r="U119" s="14">
        <v>4800000</v>
      </c>
      <c r="V119" s="6" t="s">
        <v>83</v>
      </c>
      <c r="W119" s="10">
        <f>VLOOKUP(V119,[1]TIPOS_ANULACION!$D$5:$E$6,2,FALSE)</f>
        <v>1</v>
      </c>
      <c r="X119" s="13">
        <v>2880000</v>
      </c>
      <c r="Y119" s="6">
        <v>1</v>
      </c>
      <c r="Z119" s="12">
        <v>45208</v>
      </c>
      <c r="AA119" s="15">
        <v>0</v>
      </c>
      <c r="AB119" s="6" t="s">
        <v>145</v>
      </c>
      <c r="AC119" s="10">
        <f>VLOOKUP(AB119,'[1]ESTADOS ACTUALES CONTRATO'!$E$4:$F$11,2,FALSE)</f>
        <v>6</v>
      </c>
      <c r="AD119" s="6"/>
      <c r="AE119" s="6"/>
      <c r="AF119" s="6" t="s">
        <v>199</v>
      </c>
      <c r="AG119" s="16" t="s">
        <v>200</v>
      </c>
    </row>
    <row r="120" spans="1:33" hidden="1" x14ac:dyDescent="0.25">
      <c r="A120" s="4" t="s">
        <v>33</v>
      </c>
      <c r="B120" s="5">
        <f>VLOOKUP(A120,[1]LOCALIDAD!$A$3:$C$22,3,FALSE)</f>
        <v>3</v>
      </c>
      <c r="C120" s="6" t="s">
        <v>135</v>
      </c>
      <c r="D120" s="7" t="str">
        <f t="shared" si="1"/>
        <v>O230616</v>
      </c>
      <c r="E120" s="8" t="s">
        <v>136</v>
      </c>
      <c r="F120" s="8" t="s">
        <v>137</v>
      </c>
      <c r="G120" s="6">
        <v>1130804367</v>
      </c>
      <c r="H120" s="8" t="s">
        <v>208</v>
      </c>
      <c r="I120" s="6" t="s">
        <v>144</v>
      </c>
      <c r="J120" s="10">
        <f>VLOOKUP(I120,[1]TIPOS_CONTRATOS!$E$4:$F$19,2,FALSE)</f>
        <v>11</v>
      </c>
      <c r="K120" s="6">
        <v>198</v>
      </c>
      <c r="L120" s="11">
        <v>2022</v>
      </c>
      <c r="M120" s="6">
        <v>259</v>
      </c>
      <c r="N120" s="6">
        <v>239</v>
      </c>
      <c r="O120" s="12" t="s">
        <v>39</v>
      </c>
      <c r="P120" s="12" t="s">
        <v>40</v>
      </c>
      <c r="Q120" s="12">
        <v>44791</v>
      </c>
      <c r="R120" s="12">
        <v>44926</v>
      </c>
      <c r="S120" s="13">
        <v>14800000</v>
      </c>
      <c r="T120" s="13">
        <v>4538667</v>
      </c>
      <c r="U120" s="14">
        <v>4538607</v>
      </c>
      <c r="V120" s="6" t="s">
        <v>83</v>
      </c>
      <c r="W120" s="10">
        <f>VLOOKUP(V120,[1]TIPOS_ANULACION!$D$5:$E$6,2,FALSE)</f>
        <v>1</v>
      </c>
      <c r="X120" s="13">
        <v>60</v>
      </c>
      <c r="Y120" s="6">
        <v>1</v>
      </c>
      <c r="Z120" s="12">
        <v>45208</v>
      </c>
      <c r="AA120" s="15">
        <v>0</v>
      </c>
      <c r="AB120" s="6" t="s">
        <v>145</v>
      </c>
      <c r="AC120" s="10">
        <f>VLOOKUP(AB120,'[1]ESTADOS ACTUALES CONTRATO'!$E$4:$F$11,2,FALSE)</f>
        <v>6</v>
      </c>
      <c r="AD120" s="6"/>
      <c r="AE120" s="6"/>
      <c r="AF120" s="6" t="s">
        <v>199</v>
      </c>
      <c r="AG120" s="16" t="s">
        <v>200</v>
      </c>
    </row>
    <row r="121" spans="1:33" hidden="1" x14ac:dyDescent="0.25">
      <c r="A121" s="4" t="s">
        <v>33</v>
      </c>
      <c r="B121" s="5">
        <f>VLOOKUP(A121,[1]LOCALIDAD!$A$3:$C$22,3,FALSE)</f>
        <v>3</v>
      </c>
      <c r="C121" s="6" t="s">
        <v>135</v>
      </c>
      <c r="D121" s="7" t="str">
        <f t="shared" si="1"/>
        <v>O230616</v>
      </c>
      <c r="E121" s="8" t="s">
        <v>136</v>
      </c>
      <c r="F121" s="8" t="s">
        <v>137</v>
      </c>
      <c r="G121" s="6">
        <v>52763364</v>
      </c>
      <c r="H121" s="8" t="s">
        <v>209</v>
      </c>
      <c r="I121" s="6" t="s">
        <v>144</v>
      </c>
      <c r="J121" s="10">
        <f>VLOOKUP(I121,[1]TIPOS_CONTRATOS!$E$4:$F$19,2,FALSE)</f>
        <v>11</v>
      </c>
      <c r="K121" s="6">
        <v>195</v>
      </c>
      <c r="L121" s="11">
        <v>2022</v>
      </c>
      <c r="M121" s="6">
        <v>260</v>
      </c>
      <c r="N121" s="6">
        <v>240</v>
      </c>
      <c r="O121" s="12" t="s">
        <v>39</v>
      </c>
      <c r="P121" s="12" t="s">
        <v>40</v>
      </c>
      <c r="Q121" s="12">
        <v>44790</v>
      </c>
      <c r="R121" s="12">
        <v>44926</v>
      </c>
      <c r="S121" s="13">
        <v>14800000</v>
      </c>
      <c r="T121" s="13">
        <v>6314667</v>
      </c>
      <c r="U121" s="14">
        <v>2960000</v>
      </c>
      <c r="V121" s="6" t="s">
        <v>83</v>
      </c>
      <c r="W121" s="10">
        <f>VLOOKUP(V121,[1]TIPOS_ANULACION!$D$5:$E$6,2,FALSE)</f>
        <v>1</v>
      </c>
      <c r="X121" s="13">
        <v>3354667</v>
      </c>
      <c r="Y121" s="6">
        <v>1</v>
      </c>
      <c r="Z121" s="12">
        <v>45208</v>
      </c>
      <c r="AA121" s="15">
        <v>0</v>
      </c>
      <c r="AB121" s="6" t="s">
        <v>145</v>
      </c>
      <c r="AC121" s="10">
        <f>VLOOKUP(AB121,'[1]ESTADOS ACTUALES CONTRATO'!$E$4:$F$11,2,FALSE)</f>
        <v>6</v>
      </c>
      <c r="AD121" s="6"/>
      <c r="AE121" s="6"/>
      <c r="AF121" s="6" t="s">
        <v>199</v>
      </c>
      <c r="AG121" s="16" t="s">
        <v>200</v>
      </c>
    </row>
    <row r="122" spans="1:33" hidden="1" x14ac:dyDescent="0.25">
      <c r="A122" s="4" t="s">
        <v>33</v>
      </c>
      <c r="B122" s="5">
        <f>VLOOKUP(A122,[1]LOCALIDAD!$A$3:$C$22,3,FALSE)</f>
        <v>3</v>
      </c>
      <c r="C122" s="6" t="s">
        <v>135</v>
      </c>
      <c r="D122" s="7" t="str">
        <f t="shared" si="1"/>
        <v>O230616</v>
      </c>
      <c r="E122" s="8" t="s">
        <v>136</v>
      </c>
      <c r="F122" s="8" t="s">
        <v>137</v>
      </c>
      <c r="G122" s="6">
        <v>1026305458</v>
      </c>
      <c r="H122" s="8" t="s">
        <v>210</v>
      </c>
      <c r="I122" s="6" t="s">
        <v>144</v>
      </c>
      <c r="J122" s="10">
        <f>VLOOKUP(I122,[1]TIPOS_CONTRATOS!$E$4:$F$19,2,FALSE)</f>
        <v>11</v>
      </c>
      <c r="K122" s="6">
        <v>191</v>
      </c>
      <c r="L122" s="11">
        <v>2022</v>
      </c>
      <c r="M122" s="6">
        <v>261</v>
      </c>
      <c r="N122" s="6">
        <v>241</v>
      </c>
      <c r="O122" s="12" t="s">
        <v>39</v>
      </c>
      <c r="P122" s="12" t="s">
        <v>40</v>
      </c>
      <c r="Q122" s="12">
        <v>44792</v>
      </c>
      <c r="R122" s="12">
        <v>44926</v>
      </c>
      <c r="S122" s="13">
        <v>8000000</v>
      </c>
      <c r="T122" s="13">
        <v>2560000</v>
      </c>
      <c r="U122" s="14">
        <v>1600000</v>
      </c>
      <c r="V122" s="6" t="s">
        <v>83</v>
      </c>
      <c r="W122" s="10">
        <f>VLOOKUP(V122,[1]TIPOS_ANULACION!$D$5:$E$6,2,FALSE)</f>
        <v>1</v>
      </c>
      <c r="X122" s="13">
        <v>960000</v>
      </c>
      <c r="Y122" s="6">
        <v>1</v>
      </c>
      <c r="Z122" s="12">
        <v>45208</v>
      </c>
      <c r="AA122" s="15">
        <v>0</v>
      </c>
      <c r="AB122" s="6" t="s">
        <v>145</v>
      </c>
      <c r="AC122" s="10">
        <f>VLOOKUP(AB122,'[1]ESTADOS ACTUALES CONTRATO'!$E$4:$F$11,2,FALSE)</f>
        <v>6</v>
      </c>
      <c r="AD122" s="6"/>
      <c r="AE122" s="6"/>
      <c r="AF122" s="6" t="s">
        <v>199</v>
      </c>
      <c r="AG122" s="16" t="s">
        <v>200</v>
      </c>
    </row>
    <row r="123" spans="1:33" hidden="1" x14ac:dyDescent="0.25">
      <c r="A123" s="4" t="s">
        <v>33</v>
      </c>
      <c r="B123" s="5">
        <f>VLOOKUP(A123,[1]LOCALIDAD!$A$3:$C$22,3,FALSE)</f>
        <v>3</v>
      </c>
      <c r="C123" s="6" t="s">
        <v>135</v>
      </c>
      <c r="D123" s="7" t="str">
        <f t="shared" si="1"/>
        <v>O230616</v>
      </c>
      <c r="E123" s="8" t="s">
        <v>136</v>
      </c>
      <c r="F123" s="8" t="s">
        <v>137</v>
      </c>
      <c r="G123" s="6">
        <v>1073696542</v>
      </c>
      <c r="H123" s="8" t="s">
        <v>211</v>
      </c>
      <c r="I123" s="6" t="s">
        <v>144</v>
      </c>
      <c r="J123" s="10">
        <f>VLOOKUP(I123,[1]TIPOS_CONTRATOS!$E$4:$F$19,2,FALSE)</f>
        <v>11</v>
      </c>
      <c r="K123" s="6">
        <v>203</v>
      </c>
      <c r="L123" s="11">
        <v>2022</v>
      </c>
      <c r="M123" s="6">
        <v>262</v>
      </c>
      <c r="N123" s="6">
        <v>242</v>
      </c>
      <c r="O123" s="12" t="s">
        <v>39</v>
      </c>
      <c r="P123" s="12" t="s">
        <v>40</v>
      </c>
      <c r="Q123" s="12">
        <v>44792</v>
      </c>
      <c r="R123" s="12">
        <v>44926</v>
      </c>
      <c r="S123" s="13">
        <v>14800000</v>
      </c>
      <c r="T123" s="13">
        <v>4736000</v>
      </c>
      <c r="U123" s="14">
        <v>4736000</v>
      </c>
      <c r="V123" s="6"/>
      <c r="W123" s="10" t="e">
        <f>VLOOKUP(V123,[1]TIPOS_ANULACION!$D$5:$E$6,2,FALSE)</f>
        <v>#N/A</v>
      </c>
      <c r="X123" s="13"/>
      <c r="Y123" s="6"/>
      <c r="Z123" s="12"/>
      <c r="AA123" s="15">
        <v>0</v>
      </c>
      <c r="AB123" s="6" t="s">
        <v>145</v>
      </c>
      <c r="AC123" s="10">
        <f>VLOOKUP(AB123,'[1]ESTADOS ACTUALES CONTRATO'!$E$4:$F$11,2,FALSE)</f>
        <v>6</v>
      </c>
      <c r="AD123" s="6"/>
      <c r="AE123" s="6"/>
      <c r="AF123" s="6" t="s">
        <v>199</v>
      </c>
      <c r="AG123" s="16" t="s">
        <v>200</v>
      </c>
    </row>
    <row r="124" spans="1:33" hidden="1" x14ac:dyDescent="0.25">
      <c r="A124" s="4" t="s">
        <v>33</v>
      </c>
      <c r="B124" s="5">
        <f>VLOOKUP(A124,[1]LOCALIDAD!$A$3:$C$22,3,FALSE)</f>
        <v>3</v>
      </c>
      <c r="C124" s="6" t="s">
        <v>135</v>
      </c>
      <c r="D124" s="7" t="str">
        <f t="shared" si="1"/>
        <v>O230616</v>
      </c>
      <c r="E124" s="8" t="s">
        <v>136</v>
      </c>
      <c r="F124" s="8" t="s">
        <v>137</v>
      </c>
      <c r="G124" s="6">
        <v>1016104623</v>
      </c>
      <c r="H124" s="8" t="s">
        <v>212</v>
      </c>
      <c r="I124" s="6" t="s">
        <v>144</v>
      </c>
      <c r="J124" s="10">
        <f>VLOOKUP(I124,[1]TIPOS_CONTRATOS!$E$4:$F$19,2,FALSE)</f>
        <v>11</v>
      </c>
      <c r="K124" s="6">
        <v>205</v>
      </c>
      <c r="L124" s="11">
        <v>2022</v>
      </c>
      <c r="M124" s="6">
        <v>263</v>
      </c>
      <c r="N124" s="6">
        <v>243</v>
      </c>
      <c r="O124" s="12" t="s">
        <v>39</v>
      </c>
      <c r="P124" s="12" t="s">
        <v>40</v>
      </c>
      <c r="Q124" s="12">
        <v>44792</v>
      </c>
      <c r="R124" s="12">
        <v>44926</v>
      </c>
      <c r="S124" s="13">
        <v>14800000</v>
      </c>
      <c r="T124" s="13">
        <v>4736000</v>
      </c>
      <c r="U124" s="14">
        <v>4736000</v>
      </c>
      <c r="V124" s="6"/>
      <c r="W124" s="10" t="e">
        <f>VLOOKUP(V124,[1]TIPOS_ANULACION!$D$5:$E$6,2,FALSE)</f>
        <v>#N/A</v>
      </c>
      <c r="X124" s="13"/>
      <c r="Y124" s="6"/>
      <c r="Z124" s="12"/>
      <c r="AA124" s="15">
        <v>0</v>
      </c>
      <c r="AB124" s="6" t="s">
        <v>145</v>
      </c>
      <c r="AC124" s="10">
        <f>VLOOKUP(AB124,'[1]ESTADOS ACTUALES CONTRATO'!$E$4:$F$11,2,FALSE)</f>
        <v>6</v>
      </c>
      <c r="AD124" s="6"/>
      <c r="AE124" s="6"/>
      <c r="AF124" s="6" t="s">
        <v>199</v>
      </c>
      <c r="AG124" s="16" t="s">
        <v>200</v>
      </c>
    </row>
    <row r="125" spans="1:33" hidden="1" x14ac:dyDescent="0.25">
      <c r="A125" s="4" t="s">
        <v>33</v>
      </c>
      <c r="B125" s="5">
        <f>VLOOKUP(A125,[1]LOCALIDAD!$A$3:$C$22,3,FALSE)</f>
        <v>3</v>
      </c>
      <c r="C125" s="6" t="s">
        <v>135</v>
      </c>
      <c r="D125" s="7" t="str">
        <f t="shared" si="1"/>
        <v>O230616</v>
      </c>
      <c r="E125" s="8" t="s">
        <v>136</v>
      </c>
      <c r="F125" s="8" t="s">
        <v>137</v>
      </c>
      <c r="G125" s="6">
        <v>17339507</v>
      </c>
      <c r="H125" s="8" t="s">
        <v>213</v>
      </c>
      <c r="I125" s="6" t="s">
        <v>144</v>
      </c>
      <c r="J125" s="10">
        <f>VLOOKUP(I125,[1]TIPOS_CONTRATOS!$E$4:$F$19,2,FALSE)</f>
        <v>11</v>
      </c>
      <c r="K125" s="6">
        <v>207</v>
      </c>
      <c r="L125" s="11">
        <v>2022</v>
      </c>
      <c r="M125" s="6">
        <v>264</v>
      </c>
      <c r="N125" s="6">
        <v>244</v>
      </c>
      <c r="O125" s="12" t="s">
        <v>39</v>
      </c>
      <c r="P125" s="12" t="s">
        <v>40</v>
      </c>
      <c r="Q125" s="12">
        <v>44795</v>
      </c>
      <c r="R125" s="12">
        <v>44926</v>
      </c>
      <c r="S125" s="13">
        <v>14800000</v>
      </c>
      <c r="T125" s="13">
        <v>5032000</v>
      </c>
      <c r="U125" s="14">
        <v>2960000</v>
      </c>
      <c r="V125" s="6" t="s">
        <v>83</v>
      </c>
      <c r="W125" s="10">
        <f>VLOOKUP(V125,[1]TIPOS_ANULACION!$D$5:$E$6,2,FALSE)</f>
        <v>1</v>
      </c>
      <c r="X125" s="13">
        <v>2072000</v>
      </c>
      <c r="Y125" s="6">
        <v>1</v>
      </c>
      <c r="Z125" s="12">
        <v>45208</v>
      </c>
      <c r="AA125" s="15">
        <v>0</v>
      </c>
      <c r="AB125" s="6" t="s">
        <v>145</v>
      </c>
      <c r="AC125" s="10">
        <f>VLOOKUP(AB125,'[1]ESTADOS ACTUALES CONTRATO'!$E$4:$F$11,2,FALSE)</f>
        <v>6</v>
      </c>
      <c r="AD125" s="6"/>
      <c r="AE125" s="6"/>
      <c r="AF125" s="6" t="s">
        <v>199</v>
      </c>
      <c r="AG125" s="16" t="s">
        <v>200</v>
      </c>
    </row>
    <row r="126" spans="1:33" hidden="1" x14ac:dyDescent="0.25">
      <c r="A126" s="4" t="s">
        <v>33</v>
      </c>
      <c r="B126" s="5">
        <f>VLOOKUP(A126,[1]LOCALIDAD!$A$3:$C$22,3,FALSE)</f>
        <v>3</v>
      </c>
      <c r="C126" s="6" t="s">
        <v>135</v>
      </c>
      <c r="D126" s="7" t="str">
        <f t="shared" si="1"/>
        <v>O230616</v>
      </c>
      <c r="E126" s="8" t="s">
        <v>136</v>
      </c>
      <c r="F126" s="8" t="s">
        <v>137</v>
      </c>
      <c r="G126" s="6">
        <v>1032452170</v>
      </c>
      <c r="H126" s="8" t="s">
        <v>214</v>
      </c>
      <c r="I126" s="6" t="s">
        <v>144</v>
      </c>
      <c r="J126" s="10">
        <f>VLOOKUP(I126,[1]TIPOS_CONTRATOS!$E$4:$F$19,2,FALSE)</f>
        <v>11</v>
      </c>
      <c r="K126" s="6">
        <v>193</v>
      </c>
      <c r="L126" s="11">
        <v>2022</v>
      </c>
      <c r="M126" s="6">
        <v>265</v>
      </c>
      <c r="N126" s="6">
        <v>245</v>
      </c>
      <c r="O126" s="12" t="s">
        <v>39</v>
      </c>
      <c r="P126" s="12" t="s">
        <v>40</v>
      </c>
      <c r="Q126" s="12">
        <v>44791</v>
      </c>
      <c r="R126" s="12">
        <v>44926</v>
      </c>
      <c r="S126" s="13">
        <v>8000000</v>
      </c>
      <c r="T126" s="13">
        <v>2506667</v>
      </c>
      <c r="U126" s="14">
        <v>1600000</v>
      </c>
      <c r="V126" s="6" t="s">
        <v>83</v>
      </c>
      <c r="W126" s="10">
        <f>VLOOKUP(V126,[1]TIPOS_ANULACION!$D$5:$E$6,2,FALSE)</f>
        <v>1</v>
      </c>
      <c r="X126" s="13">
        <v>906667</v>
      </c>
      <c r="Y126" s="6">
        <v>1</v>
      </c>
      <c r="Z126" s="12">
        <v>45208</v>
      </c>
      <c r="AA126" s="15">
        <v>0</v>
      </c>
      <c r="AB126" s="6" t="s">
        <v>145</v>
      </c>
      <c r="AC126" s="10">
        <f>VLOOKUP(AB126,'[1]ESTADOS ACTUALES CONTRATO'!$E$4:$F$11,2,FALSE)</f>
        <v>6</v>
      </c>
      <c r="AD126" s="6"/>
      <c r="AE126" s="6"/>
      <c r="AF126" s="6" t="s">
        <v>199</v>
      </c>
      <c r="AG126" s="16" t="s">
        <v>200</v>
      </c>
    </row>
    <row r="127" spans="1:33" hidden="1" x14ac:dyDescent="0.25">
      <c r="A127" s="4" t="s">
        <v>33</v>
      </c>
      <c r="B127" s="5">
        <f>VLOOKUP(A127,[1]LOCALIDAD!$A$3:$C$22,3,FALSE)</f>
        <v>3</v>
      </c>
      <c r="C127" s="6" t="s">
        <v>135</v>
      </c>
      <c r="D127" s="7" t="str">
        <f t="shared" si="1"/>
        <v>O230616</v>
      </c>
      <c r="E127" s="8" t="s">
        <v>136</v>
      </c>
      <c r="F127" s="8" t="s">
        <v>137</v>
      </c>
      <c r="G127" s="6">
        <v>1019039231</v>
      </c>
      <c r="H127" s="8" t="s">
        <v>215</v>
      </c>
      <c r="I127" s="6" t="s">
        <v>144</v>
      </c>
      <c r="J127" s="10">
        <f>VLOOKUP(I127,[1]TIPOS_CONTRATOS!$E$4:$F$19,2,FALSE)</f>
        <v>11</v>
      </c>
      <c r="K127" s="6">
        <v>192</v>
      </c>
      <c r="L127" s="11">
        <v>2022</v>
      </c>
      <c r="M127" s="6">
        <v>266</v>
      </c>
      <c r="N127" s="6">
        <v>246</v>
      </c>
      <c r="O127" s="12" t="s">
        <v>39</v>
      </c>
      <c r="P127" s="12" t="s">
        <v>40</v>
      </c>
      <c r="Q127" s="12">
        <v>44791</v>
      </c>
      <c r="R127" s="12">
        <v>44926</v>
      </c>
      <c r="S127" s="13">
        <v>8000000</v>
      </c>
      <c r="T127" s="13">
        <v>4106667</v>
      </c>
      <c r="U127" s="14">
        <v>2613333</v>
      </c>
      <c r="V127" s="6" t="s">
        <v>83</v>
      </c>
      <c r="W127" s="10">
        <f>VLOOKUP(V127,[1]TIPOS_ANULACION!$D$5:$E$6,2,FALSE)</f>
        <v>1</v>
      </c>
      <c r="X127" s="13">
        <v>1493334</v>
      </c>
      <c r="Y127" s="6">
        <v>1</v>
      </c>
      <c r="Z127" s="12">
        <v>45208</v>
      </c>
      <c r="AA127" s="15">
        <v>0</v>
      </c>
      <c r="AB127" s="6" t="s">
        <v>145</v>
      </c>
      <c r="AC127" s="10">
        <f>VLOOKUP(AB127,'[1]ESTADOS ACTUALES CONTRATO'!$E$4:$F$11,2,FALSE)</f>
        <v>6</v>
      </c>
      <c r="AD127" s="6"/>
      <c r="AE127" s="6"/>
      <c r="AF127" s="6" t="s">
        <v>199</v>
      </c>
      <c r="AG127" s="16" t="s">
        <v>200</v>
      </c>
    </row>
    <row r="128" spans="1:33" hidden="1" x14ac:dyDescent="0.25">
      <c r="A128" s="4" t="s">
        <v>33</v>
      </c>
      <c r="B128" s="5">
        <f>VLOOKUP(A128,[1]LOCALIDAD!$A$3:$C$22,3,FALSE)</f>
        <v>3</v>
      </c>
      <c r="C128" s="6" t="s">
        <v>135</v>
      </c>
      <c r="D128" s="7" t="str">
        <f t="shared" si="1"/>
        <v>O230616</v>
      </c>
      <c r="E128" s="8" t="s">
        <v>136</v>
      </c>
      <c r="F128" s="8" t="s">
        <v>137</v>
      </c>
      <c r="G128" s="6">
        <v>901004465</v>
      </c>
      <c r="H128" s="8" t="s">
        <v>216</v>
      </c>
      <c r="I128" s="6" t="s">
        <v>47</v>
      </c>
      <c r="J128" s="10">
        <f>VLOOKUP(I128,[1]TIPOS_CONTRATOS!$E$4:$F$19,2,FALSE)</f>
        <v>10</v>
      </c>
      <c r="K128" s="6">
        <v>212</v>
      </c>
      <c r="L128" s="11">
        <v>2022</v>
      </c>
      <c r="M128" s="6">
        <v>267</v>
      </c>
      <c r="N128" s="6">
        <v>247</v>
      </c>
      <c r="O128" s="12" t="s">
        <v>39</v>
      </c>
      <c r="P128" s="12" t="s">
        <v>40</v>
      </c>
      <c r="Q128" s="12">
        <v>44810</v>
      </c>
      <c r="R128" s="12">
        <v>44926</v>
      </c>
      <c r="S128" s="13">
        <v>61153300</v>
      </c>
      <c r="T128" s="13">
        <v>61153300</v>
      </c>
      <c r="U128" s="14">
        <v>58281849</v>
      </c>
      <c r="V128" s="6" t="s">
        <v>83</v>
      </c>
      <c r="W128" s="10">
        <f>VLOOKUP(V128,[1]TIPOS_ANULACION!$D$5:$E$6,2,FALSE)</f>
        <v>1</v>
      </c>
      <c r="X128" s="13">
        <v>2871451</v>
      </c>
      <c r="Y128" s="6">
        <v>2</v>
      </c>
      <c r="Z128" s="12">
        <v>45222</v>
      </c>
      <c r="AA128" s="15">
        <v>0</v>
      </c>
      <c r="AB128" s="6" t="s">
        <v>57</v>
      </c>
      <c r="AC128" s="10">
        <f>VLOOKUP(AB128,'[1]ESTADOS ACTUALES CONTRATO'!$E$4:$F$11,2,FALSE)</f>
        <v>3</v>
      </c>
      <c r="AD128" s="6"/>
      <c r="AE128" s="6" t="s">
        <v>217</v>
      </c>
      <c r="AF128" s="6" t="s">
        <v>129</v>
      </c>
      <c r="AG128" s="16" t="s">
        <v>130</v>
      </c>
    </row>
    <row r="129" spans="1:33" hidden="1" x14ac:dyDescent="0.25">
      <c r="A129" s="4" t="s">
        <v>33</v>
      </c>
      <c r="B129" s="5">
        <f>VLOOKUP(A129,[1]LOCALIDAD!$A$3:$C$22,3,FALSE)</f>
        <v>3</v>
      </c>
      <c r="C129" s="6" t="s">
        <v>135</v>
      </c>
      <c r="D129" s="7" t="str">
        <f t="shared" si="1"/>
        <v>O230616</v>
      </c>
      <c r="E129" s="8" t="s">
        <v>136</v>
      </c>
      <c r="F129" s="8" t="s">
        <v>137</v>
      </c>
      <c r="G129" s="6">
        <v>1032477431</v>
      </c>
      <c r="H129" s="8" t="s">
        <v>218</v>
      </c>
      <c r="I129" s="6" t="s">
        <v>144</v>
      </c>
      <c r="J129" s="10">
        <f>VLOOKUP(I129,[1]TIPOS_CONTRATOS!$E$4:$F$19,2,FALSE)</f>
        <v>11</v>
      </c>
      <c r="K129" s="6">
        <v>249</v>
      </c>
      <c r="L129" s="11">
        <v>2022</v>
      </c>
      <c r="M129" s="6">
        <v>268</v>
      </c>
      <c r="N129" s="6">
        <v>248</v>
      </c>
      <c r="O129" s="12" t="s">
        <v>39</v>
      </c>
      <c r="P129" s="12" t="s">
        <v>56</v>
      </c>
      <c r="Q129" s="12">
        <v>44813</v>
      </c>
      <c r="R129" s="12">
        <v>44925</v>
      </c>
      <c r="S129" s="13">
        <v>8880000</v>
      </c>
      <c r="T129" s="13">
        <v>789333</v>
      </c>
      <c r="U129" s="14">
        <v>789333</v>
      </c>
      <c r="V129" s="6"/>
      <c r="W129" s="10" t="e">
        <f>VLOOKUP(V129,[1]TIPOS_ANULACION!$D$5:$E$6,2,FALSE)</f>
        <v>#N/A</v>
      </c>
      <c r="X129" s="13"/>
      <c r="Y129" s="6"/>
      <c r="Z129" s="12"/>
      <c r="AA129" s="15">
        <v>0</v>
      </c>
      <c r="AB129" s="6" t="s">
        <v>145</v>
      </c>
      <c r="AC129" s="10">
        <f>VLOOKUP(AB129,'[1]ESTADOS ACTUALES CONTRATO'!$E$4:$F$11,2,FALSE)</f>
        <v>6</v>
      </c>
      <c r="AD129" s="6"/>
      <c r="AE129" s="6"/>
      <c r="AF129" s="6" t="s">
        <v>149</v>
      </c>
      <c r="AG129" s="16" t="s">
        <v>149</v>
      </c>
    </row>
    <row r="130" spans="1:33" hidden="1" x14ac:dyDescent="0.25">
      <c r="A130" s="4" t="s">
        <v>33</v>
      </c>
      <c r="B130" s="5">
        <f>VLOOKUP(A130,[1]LOCALIDAD!$A$3:$C$22,3,FALSE)</f>
        <v>3</v>
      </c>
      <c r="C130" s="6" t="s">
        <v>135</v>
      </c>
      <c r="D130" s="7" t="str">
        <f t="shared" si="1"/>
        <v>O230616</v>
      </c>
      <c r="E130" s="8" t="s">
        <v>136</v>
      </c>
      <c r="F130" s="8" t="s">
        <v>137</v>
      </c>
      <c r="G130" s="6">
        <v>1073712953</v>
      </c>
      <c r="H130" s="8" t="s">
        <v>219</v>
      </c>
      <c r="I130" s="6" t="s">
        <v>144</v>
      </c>
      <c r="J130" s="10">
        <f>VLOOKUP(I130,[1]TIPOS_CONTRATOS!$E$4:$F$19,2,FALSE)</f>
        <v>11</v>
      </c>
      <c r="K130" s="6">
        <v>223</v>
      </c>
      <c r="L130" s="11">
        <v>2022</v>
      </c>
      <c r="M130" s="6">
        <v>269</v>
      </c>
      <c r="N130" s="6">
        <v>249</v>
      </c>
      <c r="O130" s="12" t="s">
        <v>39</v>
      </c>
      <c r="P130" s="12" t="s">
        <v>56</v>
      </c>
      <c r="Q130" s="12">
        <v>44811</v>
      </c>
      <c r="R130" s="12">
        <v>44911</v>
      </c>
      <c r="S130" s="13">
        <v>8880000</v>
      </c>
      <c r="T130" s="13">
        <v>1184000</v>
      </c>
      <c r="U130" s="14">
        <v>1184000</v>
      </c>
      <c r="V130" s="6"/>
      <c r="W130" s="10" t="e">
        <f>VLOOKUP(V130,[1]TIPOS_ANULACION!$D$5:$E$6,2,FALSE)</f>
        <v>#N/A</v>
      </c>
      <c r="X130" s="13"/>
      <c r="Y130" s="6"/>
      <c r="Z130" s="12"/>
      <c r="AA130" s="15">
        <v>0</v>
      </c>
      <c r="AB130" s="6" t="s">
        <v>145</v>
      </c>
      <c r="AC130" s="10">
        <f>VLOOKUP(AB130,'[1]ESTADOS ACTUALES CONTRATO'!$E$4:$F$11,2,FALSE)</f>
        <v>6</v>
      </c>
      <c r="AD130" s="6"/>
      <c r="AE130" s="6"/>
      <c r="AF130" s="6" t="s">
        <v>149</v>
      </c>
      <c r="AG130" s="16" t="s">
        <v>149</v>
      </c>
    </row>
    <row r="131" spans="1:33" hidden="1" x14ac:dyDescent="0.25">
      <c r="A131" s="4" t="s">
        <v>33</v>
      </c>
      <c r="B131" s="5">
        <f>VLOOKUP(A131,[1]LOCALIDAD!$A$3:$C$22,3,FALSE)</f>
        <v>3</v>
      </c>
      <c r="C131" s="6" t="s">
        <v>135</v>
      </c>
      <c r="D131" s="7" t="str">
        <f t="shared" ref="D131:D194" si="2">C131</f>
        <v>O230616</v>
      </c>
      <c r="E131" s="8" t="s">
        <v>136</v>
      </c>
      <c r="F131" s="8" t="s">
        <v>137</v>
      </c>
      <c r="G131" s="6">
        <v>1104867948</v>
      </c>
      <c r="H131" s="8" t="s">
        <v>220</v>
      </c>
      <c r="I131" s="6" t="s">
        <v>144</v>
      </c>
      <c r="J131" s="10">
        <f>VLOOKUP(I131,[1]TIPOS_CONTRATOS!$E$4:$F$19,2,FALSE)</f>
        <v>11</v>
      </c>
      <c r="K131" s="6">
        <v>271</v>
      </c>
      <c r="L131" s="11">
        <v>2022</v>
      </c>
      <c r="M131" s="6">
        <v>270</v>
      </c>
      <c r="N131" s="6">
        <v>250</v>
      </c>
      <c r="O131" s="12" t="s">
        <v>39</v>
      </c>
      <c r="P131" s="12" t="s">
        <v>40</v>
      </c>
      <c r="Q131" s="12">
        <v>44853</v>
      </c>
      <c r="R131" s="12">
        <v>44926</v>
      </c>
      <c r="S131" s="13">
        <v>8880000</v>
      </c>
      <c r="T131" s="13">
        <v>4736000</v>
      </c>
      <c r="U131" s="14">
        <v>2960000</v>
      </c>
      <c r="V131" s="6" t="s">
        <v>83</v>
      </c>
      <c r="W131" s="10">
        <f>VLOOKUP(V131,[1]TIPOS_ANULACION!$D$5:$E$6,2,FALSE)</f>
        <v>1</v>
      </c>
      <c r="X131" s="13">
        <v>1776000</v>
      </c>
      <c r="Y131" s="6">
        <v>1</v>
      </c>
      <c r="Z131" s="12">
        <v>45208</v>
      </c>
      <c r="AA131" s="15">
        <v>0</v>
      </c>
      <c r="AB131" s="6" t="s">
        <v>145</v>
      </c>
      <c r="AC131" s="10">
        <f>VLOOKUP(AB131,'[1]ESTADOS ACTUALES CONTRATO'!$E$4:$F$11,2,FALSE)</f>
        <v>6</v>
      </c>
      <c r="AD131" s="6"/>
      <c r="AE131" s="6"/>
      <c r="AF131" s="6" t="s">
        <v>146</v>
      </c>
      <c r="AG131" s="16" t="s">
        <v>147</v>
      </c>
    </row>
    <row r="132" spans="1:33" hidden="1" x14ac:dyDescent="0.25">
      <c r="A132" s="4" t="s">
        <v>33</v>
      </c>
      <c r="B132" s="5">
        <f>VLOOKUP(A132,[1]LOCALIDAD!$A$3:$C$22,3,FALSE)</f>
        <v>3</v>
      </c>
      <c r="C132" s="6" t="s">
        <v>135</v>
      </c>
      <c r="D132" s="7" t="str">
        <f t="shared" si="2"/>
        <v>O230616</v>
      </c>
      <c r="E132" s="8" t="s">
        <v>136</v>
      </c>
      <c r="F132" s="8" t="s">
        <v>137</v>
      </c>
      <c r="G132" s="6">
        <v>79867234</v>
      </c>
      <c r="H132" s="8" t="s">
        <v>221</v>
      </c>
      <c r="I132" s="6" t="s">
        <v>87</v>
      </c>
      <c r="J132" s="10">
        <f>VLOOKUP(I132,[1]TIPOS_CONTRATOS!$E$4:$F$19,2,FALSE)</f>
        <v>2</v>
      </c>
      <c r="K132" s="6">
        <v>308</v>
      </c>
      <c r="L132" s="11">
        <v>2022</v>
      </c>
      <c r="M132" s="6">
        <v>271</v>
      </c>
      <c r="N132" s="6">
        <v>251</v>
      </c>
      <c r="O132" s="12" t="s">
        <v>39</v>
      </c>
      <c r="P132" s="12" t="s">
        <v>56</v>
      </c>
      <c r="Q132" s="12">
        <v>44966</v>
      </c>
      <c r="R132" s="12">
        <v>45159</v>
      </c>
      <c r="S132" s="13">
        <v>203896806</v>
      </c>
      <c r="T132" s="13">
        <v>203896806</v>
      </c>
      <c r="U132" s="14">
        <v>202783730</v>
      </c>
      <c r="V132" s="6" t="s">
        <v>83</v>
      </c>
      <c r="W132" s="10">
        <f>VLOOKUP(V132,[1]TIPOS_ANULACION!$D$5:$E$6,2,FALSE)</f>
        <v>1</v>
      </c>
      <c r="X132" s="13">
        <v>1113076</v>
      </c>
      <c r="Y132" s="6">
        <v>2</v>
      </c>
      <c r="Z132" s="12">
        <v>45247</v>
      </c>
      <c r="AA132" s="15">
        <v>0</v>
      </c>
      <c r="AB132" s="6" t="s">
        <v>57</v>
      </c>
      <c r="AC132" s="10">
        <f>VLOOKUP(AB132,'[1]ESTADOS ACTUALES CONTRATO'!$E$4:$F$11,2,FALSE)</f>
        <v>3</v>
      </c>
      <c r="AD132" s="6"/>
      <c r="AE132" s="6" t="s">
        <v>222</v>
      </c>
      <c r="AF132" s="6" t="s">
        <v>223</v>
      </c>
      <c r="AG132" s="16" t="s">
        <v>224</v>
      </c>
    </row>
    <row r="133" spans="1:33" hidden="1" x14ac:dyDescent="0.25">
      <c r="A133" s="4" t="s">
        <v>33</v>
      </c>
      <c r="B133" s="5">
        <f>VLOOKUP(A133,[1]LOCALIDAD!$A$3:$C$22,3,FALSE)</f>
        <v>3</v>
      </c>
      <c r="C133" s="6" t="s">
        <v>135</v>
      </c>
      <c r="D133" s="7" t="str">
        <f t="shared" si="2"/>
        <v>O230616</v>
      </c>
      <c r="E133" s="8" t="s">
        <v>136</v>
      </c>
      <c r="F133" s="8" t="s">
        <v>137</v>
      </c>
      <c r="G133" s="6">
        <v>1032477431</v>
      </c>
      <c r="H133" s="8" t="s">
        <v>218</v>
      </c>
      <c r="I133" s="6" t="s">
        <v>144</v>
      </c>
      <c r="J133" s="10">
        <f>VLOOKUP(I133,[1]TIPOS_CONTRATOS!$E$4:$F$19,2,FALSE)</f>
        <v>11</v>
      </c>
      <c r="K133" s="6">
        <v>249</v>
      </c>
      <c r="L133" s="11">
        <v>2022</v>
      </c>
      <c r="M133" s="6">
        <v>272</v>
      </c>
      <c r="N133" s="6">
        <v>252</v>
      </c>
      <c r="O133" s="12" t="s">
        <v>39</v>
      </c>
      <c r="P133" s="12" t="s">
        <v>40</v>
      </c>
      <c r="Q133" s="12">
        <v>44813</v>
      </c>
      <c r="R133" s="12">
        <v>44925</v>
      </c>
      <c r="S133" s="13">
        <v>8880000</v>
      </c>
      <c r="T133" s="13">
        <v>2170667</v>
      </c>
      <c r="U133" s="14">
        <v>2170667</v>
      </c>
      <c r="V133" s="6"/>
      <c r="W133" s="10" t="e">
        <f>VLOOKUP(V133,[1]TIPOS_ANULACION!$D$5:$E$6,2,FALSE)</f>
        <v>#N/A</v>
      </c>
      <c r="X133" s="13"/>
      <c r="Y133" s="6"/>
      <c r="Z133" s="12"/>
      <c r="AA133" s="15">
        <v>0</v>
      </c>
      <c r="AB133" s="6" t="s">
        <v>145</v>
      </c>
      <c r="AC133" s="10">
        <f>VLOOKUP(AB133,'[1]ESTADOS ACTUALES CONTRATO'!$E$4:$F$11,2,FALSE)</f>
        <v>6</v>
      </c>
      <c r="AD133" s="6"/>
      <c r="AE133" s="6"/>
      <c r="AF133" s="6" t="s">
        <v>149</v>
      </c>
      <c r="AG133" s="16" t="s">
        <v>149</v>
      </c>
    </row>
    <row r="134" spans="1:33" x14ac:dyDescent="0.25">
      <c r="A134" s="4" t="s">
        <v>33</v>
      </c>
      <c r="B134" s="5">
        <f>VLOOKUP(A134,[1]LOCALIDAD!$A$3:$C$22,3,FALSE)</f>
        <v>3</v>
      </c>
      <c r="C134" s="6" t="s">
        <v>135</v>
      </c>
      <c r="D134" s="7" t="str">
        <f t="shared" si="2"/>
        <v>O230616</v>
      </c>
      <c r="E134" s="8" t="s">
        <v>136</v>
      </c>
      <c r="F134" s="8" t="s">
        <v>137</v>
      </c>
      <c r="G134" s="6">
        <v>830018957</v>
      </c>
      <c r="H134" s="8" t="s">
        <v>225</v>
      </c>
      <c r="I134" s="6" t="s">
        <v>77</v>
      </c>
      <c r="J134" s="10">
        <f>VLOOKUP(I134,[1]TIPOS_CONTRATOS!$E$4:$F$19,2,FALSE)</f>
        <v>6</v>
      </c>
      <c r="K134" s="6">
        <v>326</v>
      </c>
      <c r="L134" s="11">
        <v>2022</v>
      </c>
      <c r="M134" s="6">
        <v>273</v>
      </c>
      <c r="N134" s="6">
        <v>253</v>
      </c>
      <c r="O134" s="12" t="s">
        <v>39</v>
      </c>
      <c r="P134" s="12" t="s">
        <v>40</v>
      </c>
      <c r="Q134" s="12">
        <v>44963</v>
      </c>
      <c r="R134" s="12">
        <v>45112</v>
      </c>
      <c r="S134" s="13">
        <v>280000000</v>
      </c>
      <c r="T134" s="13">
        <v>280000000</v>
      </c>
      <c r="U134" s="14">
        <v>280000000</v>
      </c>
      <c r="V134" s="6"/>
      <c r="W134" s="10" t="e">
        <f>VLOOKUP(V134,[1]TIPOS_ANULACION!$D$5:$E$6,2,FALSE)</f>
        <v>#N/A</v>
      </c>
      <c r="X134" s="13"/>
      <c r="Y134" s="6"/>
      <c r="Z134" s="12"/>
      <c r="AA134" s="15">
        <v>0</v>
      </c>
      <c r="AB134" s="6" t="s">
        <v>80</v>
      </c>
      <c r="AC134" s="10">
        <f>VLOOKUP(AB134,'[1]ESTADOS ACTUALES CONTRATO'!$E$4:$F$11,2,FALSE)</f>
        <v>1</v>
      </c>
      <c r="AD134" s="6"/>
      <c r="AE134" s="6"/>
      <c r="AF134" s="6" t="s">
        <v>116</v>
      </c>
      <c r="AG134" s="16"/>
    </row>
    <row r="135" spans="1:33" hidden="1" x14ac:dyDescent="0.25">
      <c r="A135" s="4" t="s">
        <v>33</v>
      </c>
      <c r="B135" s="5">
        <f>VLOOKUP(A135,[1]LOCALIDAD!$A$3:$C$22,3,FALSE)</f>
        <v>3</v>
      </c>
      <c r="C135" s="6" t="s">
        <v>135</v>
      </c>
      <c r="D135" s="7" t="str">
        <f t="shared" si="2"/>
        <v>O230616</v>
      </c>
      <c r="E135" s="8" t="s">
        <v>136</v>
      </c>
      <c r="F135" s="8" t="s">
        <v>137</v>
      </c>
      <c r="G135" s="6">
        <v>1026300965</v>
      </c>
      <c r="H135" s="8" t="s">
        <v>202</v>
      </c>
      <c r="I135" s="6" t="s">
        <v>144</v>
      </c>
      <c r="J135" s="10">
        <f>VLOOKUP(I135,[1]TIPOS_CONTRATOS!$E$4:$F$19,2,FALSE)</f>
        <v>11</v>
      </c>
      <c r="K135" s="6">
        <v>182</v>
      </c>
      <c r="L135" s="11">
        <v>2022</v>
      </c>
      <c r="M135" s="6">
        <v>253</v>
      </c>
      <c r="N135" s="6">
        <v>233</v>
      </c>
      <c r="O135" s="12" t="s">
        <v>39</v>
      </c>
      <c r="P135" s="12" t="s">
        <v>40</v>
      </c>
      <c r="Q135" s="12">
        <v>44790</v>
      </c>
      <c r="R135" s="12">
        <v>44926</v>
      </c>
      <c r="S135" s="13">
        <v>8000000</v>
      </c>
      <c r="T135" s="13">
        <v>1600000</v>
      </c>
      <c r="U135" s="14">
        <v>0</v>
      </c>
      <c r="V135" s="6"/>
      <c r="W135" s="10" t="e">
        <f>VLOOKUP(V135,[1]TIPOS_ANULACION!$D$5:$E$6,2,FALSE)</f>
        <v>#N/A</v>
      </c>
      <c r="X135" s="13"/>
      <c r="Y135" s="6"/>
      <c r="Z135" s="12"/>
      <c r="AA135" s="15">
        <v>1600000</v>
      </c>
      <c r="AB135" s="6" t="s">
        <v>145</v>
      </c>
      <c r="AC135" s="10">
        <f>VLOOKUP(AB135,'[1]ESTADOS ACTUALES CONTRATO'!$E$4:$F$11,2,FALSE)</f>
        <v>6</v>
      </c>
      <c r="AD135" s="6"/>
      <c r="AE135" s="6"/>
      <c r="AF135" s="6" t="s">
        <v>199</v>
      </c>
      <c r="AG135" s="16" t="s">
        <v>200</v>
      </c>
    </row>
    <row r="136" spans="1:33" hidden="1" x14ac:dyDescent="0.25">
      <c r="A136" s="4" t="s">
        <v>33</v>
      </c>
      <c r="B136" s="5">
        <f>VLOOKUP(A136,[1]LOCALIDAD!$A$3:$C$22,3,FALSE)</f>
        <v>3</v>
      </c>
      <c r="C136" s="6" t="s">
        <v>135</v>
      </c>
      <c r="D136" s="7" t="str">
        <f t="shared" si="2"/>
        <v>O230616</v>
      </c>
      <c r="E136" s="8" t="s">
        <v>136</v>
      </c>
      <c r="F136" s="8" t="s">
        <v>137</v>
      </c>
      <c r="G136" s="6">
        <v>1026281709</v>
      </c>
      <c r="H136" s="8" t="s">
        <v>201</v>
      </c>
      <c r="I136" s="6" t="s">
        <v>144</v>
      </c>
      <c r="J136" s="10">
        <f>VLOOKUP(I136,[1]TIPOS_CONTRATOS!$E$4:$F$19,2,FALSE)</f>
        <v>11</v>
      </c>
      <c r="K136" s="6">
        <v>183</v>
      </c>
      <c r="L136" s="11">
        <v>2022</v>
      </c>
      <c r="M136" s="6">
        <v>275</v>
      </c>
      <c r="N136" s="6">
        <v>255</v>
      </c>
      <c r="O136" s="12" t="s">
        <v>39</v>
      </c>
      <c r="P136" s="12" t="s">
        <v>40</v>
      </c>
      <c r="Q136" s="12">
        <v>44782</v>
      </c>
      <c r="R136" s="12">
        <v>44926</v>
      </c>
      <c r="S136" s="13">
        <v>8000000</v>
      </c>
      <c r="T136" s="13">
        <v>1600000</v>
      </c>
      <c r="U136" s="14">
        <v>0</v>
      </c>
      <c r="V136" s="6" t="s">
        <v>83</v>
      </c>
      <c r="W136" s="10">
        <f>VLOOKUP(V136,[1]TIPOS_ANULACION!$D$5:$E$6,2,FALSE)</f>
        <v>1</v>
      </c>
      <c r="X136" s="13">
        <v>1600000</v>
      </c>
      <c r="Y136" s="6">
        <v>1</v>
      </c>
      <c r="Z136" s="12">
        <v>45208</v>
      </c>
      <c r="AA136" s="15">
        <v>0</v>
      </c>
      <c r="AB136" s="6" t="s">
        <v>145</v>
      </c>
      <c r="AC136" s="10">
        <f>VLOOKUP(AB136,'[1]ESTADOS ACTUALES CONTRATO'!$E$4:$F$11,2,FALSE)</f>
        <v>6</v>
      </c>
      <c r="AD136" s="6"/>
      <c r="AE136" s="6"/>
      <c r="AF136" s="6" t="s">
        <v>199</v>
      </c>
      <c r="AG136" s="16" t="s">
        <v>200</v>
      </c>
    </row>
    <row r="137" spans="1:33" hidden="1" x14ac:dyDescent="0.25">
      <c r="A137" s="4" t="s">
        <v>33</v>
      </c>
      <c r="B137" s="5">
        <f>VLOOKUP(A137,[1]LOCALIDAD!$A$3:$C$22,3,FALSE)</f>
        <v>3</v>
      </c>
      <c r="C137" s="6" t="s">
        <v>135</v>
      </c>
      <c r="D137" s="7" t="str">
        <f t="shared" si="2"/>
        <v>O230616</v>
      </c>
      <c r="E137" s="8" t="s">
        <v>136</v>
      </c>
      <c r="F137" s="8" t="s">
        <v>137</v>
      </c>
      <c r="G137" s="6">
        <v>1010242178</v>
      </c>
      <c r="H137" s="8" t="s">
        <v>196</v>
      </c>
      <c r="I137" s="6" t="s">
        <v>144</v>
      </c>
      <c r="J137" s="10">
        <f>VLOOKUP(I137,[1]TIPOS_CONTRATOS!$E$4:$F$19,2,FALSE)</f>
        <v>11</v>
      </c>
      <c r="K137" s="6">
        <v>185</v>
      </c>
      <c r="L137" s="11">
        <v>2022</v>
      </c>
      <c r="M137" s="6">
        <v>276</v>
      </c>
      <c r="N137" s="6">
        <v>256</v>
      </c>
      <c r="O137" s="12" t="s">
        <v>39</v>
      </c>
      <c r="P137" s="12" t="s">
        <v>40</v>
      </c>
      <c r="Q137" s="12">
        <v>44790</v>
      </c>
      <c r="R137" s="12">
        <v>44926</v>
      </c>
      <c r="S137" s="13">
        <v>8000000</v>
      </c>
      <c r="T137" s="13">
        <v>1600000</v>
      </c>
      <c r="U137" s="14">
        <v>0</v>
      </c>
      <c r="V137" s="6" t="s">
        <v>83</v>
      </c>
      <c r="W137" s="10">
        <f>VLOOKUP(V137,[1]TIPOS_ANULACION!$D$5:$E$6,2,FALSE)</f>
        <v>1</v>
      </c>
      <c r="X137" s="13">
        <v>1600000</v>
      </c>
      <c r="Y137" s="6">
        <v>1</v>
      </c>
      <c r="Z137" s="12">
        <v>45208</v>
      </c>
      <c r="AA137" s="15">
        <v>0</v>
      </c>
      <c r="AB137" s="6" t="s">
        <v>145</v>
      </c>
      <c r="AC137" s="10">
        <f>VLOOKUP(AB137,'[1]ESTADOS ACTUALES CONTRATO'!$E$4:$F$11,2,FALSE)</f>
        <v>6</v>
      </c>
      <c r="AD137" s="6"/>
      <c r="AE137" s="6"/>
      <c r="AF137" s="6" t="s">
        <v>199</v>
      </c>
      <c r="AG137" s="16" t="s">
        <v>200</v>
      </c>
    </row>
    <row r="138" spans="1:33" hidden="1" x14ac:dyDescent="0.25">
      <c r="A138" s="4" t="s">
        <v>33</v>
      </c>
      <c r="B138" s="5">
        <f>VLOOKUP(A138,[1]LOCALIDAD!$A$3:$C$22,3,FALSE)</f>
        <v>3</v>
      </c>
      <c r="C138" s="6" t="s">
        <v>135</v>
      </c>
      <c r="D138" s="7" t="str">
        <f t="shared" si="2"/>
        <v>O230616</v>
      </c>
      <c r="E138" s="8" t="s">
        <v>136</v>
      </c>
      <c r="F138" s="8" t="s">
        <v>137</v>
      </c>
      <c r="G138" s="6">
        <v>1010236964</v>
      </c>
      <c r="H138" s="8" t="s">
        <v>197</v>
      </c>
      <c r="I138" s="6" t="s">
        <v>144</v>
      </c>
      <c r="J138" s="10">
        <f>VLOOKUP(I138,[1]TIPOS_CONTRATOS!$E$4:$F$19,2,FALSE)</f>
        <v>11</v>
      </c>
      <c r="K138" s="6">
        <v>186</v>
      </c>
      <c r="L138" s="11">
        <v>2022</v>
      </c>
      <c r="M138" s="6">
        <v>277</v>
      </c>
      <c r="N138" s="6">
        <v>257</v>
      </c>
      <c r="O138" s="12" t="s">
        <v>39</v>
      </c>
      <c r="P138" s="12" t="s">
        <v>40</v>
      </c>
      <c r="Q138" s="12">
        <v>44790</v>
      </c>
      <c r="R138" s="12">
        <v>44926</v>
      </c>
      <c r="S138" s="13">
        <v>8000000</v>
      </c>
      <c r="T138" s="13">
        <v>1600000</v>
      </c>
      <c r="U138" s="14">
        <v>0</v>
      </c>
      <c r="V138" s="6" t="s">
        <v>83</v>
      </c>
      <c r="W138" s="10">
        <f>VLOOKUP(V138,[1]TIPOS_ANULACION!$D$5:$E$6,2,FALSE)</f>
        <v>1</v>
      </c>
      <c r="X138" s="13">
        <v>1600000</v>
      </c>
      <c r="Y138" s="6">
        <v>1</v>
      </c>
      <c r="Z138" s="12">
        <v>45208</v>
      </c>
      <c r="AA138" s="15">
        <v>0</v>
      </c>
      <c r="AB138" s="6" t="s">
        <v>145</v>
      </c>
      <c r="AC138" s="10">
        <f>VLOOKUP(AB138,'[1]ESTADOS ACTUALES CONTRATO'!$E$4:$F$11,2,FALSE)</f>
        <v>6</v>
      </c>
      <c r="AD138" s="6"/>
      <c r="AE138" s="6"/>
      <c r="AF138" s="6" t="s">
        <v>199</v>
      </c>
      <c r="AG138" s="16" t="s">
        <v>200</v>
      </c>
    </row>
    <row r="139" spans="1:33" hidden="1" x14ac:dyDescent="0.25">
      <c r="A139" s="4" t="s">
        <v>33</v>
      </c>
      <c r="B139" s="5">
        <f>VLOOKUP(A139,[1]LOCALIDAD!$A$3:$C$22,3,FALSE)</f>
        <v>3</v>
      </c>
      <c r="C139" s="6" t="s">
        <v>135</v>
      </c>
      <c r="D139" s="7" t="str">
        <f t="shared" si="2"/>
        <v>O230616</v>
      </c>
      <c r="E139" s="8" t="s">
        <v>136</v>
      </c>
      <c r="F139" s="8" t="s">
        <v>137</v>
      </c>
      <c r="G139" s="6">
        <v>1010238165</v>
      </c>
      <c r="H139" s="8" t="s">
        <v>198</v>
      </c>
      <c r="I139" s="6" t="s">
        <v>144</v>
      </c>
      <c r="J139" s="10">
        <f>VLOOKUP(I139,[1]TIPOS_CONTRATOS!$E$4:$F$19,2,FALSE)</f>
        <v>11</v>
      </c>
      <c r="K139" s="6">
        <v>187</v>
      </c>
      <c r="L139" s="11">
        <v>2022</v>
      </c>
      <c r="M139" s="6">
        <v>278</v>
      </c>
      <c r="N139" s="6">
        <v>258</v>
      </c>
      <c r="O139" s="12" t="s">
        <v>39</v>
      </c>
      <c r="P139" s="12" t="s">
        <v>40</v>
      </c>
      <c r="Q139" s="12">
        <v>44790</v>
      </c>
      <c r="R139" s="12">
        <v>44926</v>
      </c>
      <c r="S139" s="13">
        <v>8000000</v>
      </c>
      <c r="T139" s="13">
        <v>1600000</v>
      </c>
      <c r="U139" s="14">
        <v>0</v>
      </c>
      <c r="V139" s="6"/>
      <c r="W139" s="10" t="e">
        <f>VLOOKUP(V139,[1]TIPOS_ANULACION!$D$5:$E$6,2,FALSE)</f>
        <v>#N/A</v>
      </c>
      <c r="X139" s="13"/>
      <c r="Y139" s="6"/>
      <c r="Z139" s="12"/>
      <c r="AA139" s="15">
        <v>1600000</v>
      </c>
      <c r="AB139" s="6" t="s">
        <v>145</v>
      </c>
      <c r="AC139" s="10">
        <f>VLOOKUP(AB139,'[1]ESTADOS ACTUALES CONTRATO'!$E$4:$F$11,2,FALSE)</f>
        <v>6</v>
      </c>
      <c r="AD139" s="6"/>
      <c r="AE139" s="6"/>
      <c r="AF139" s="6" t="s">
        <v>199</v>
      </c>
      <c r="AG139" s="16" t="s">
        <v>200</v>
      </c>
    </row>
    <row r="140" spans="1:33" hidden="1" x14ac:dyDescent="0.25">
      <c r="A140" s="4" t="s">
        <v>33</v>
      </c>
      <c r="B140" s="5">
        <f>VLOOKUP(A140,[1]LOCALIDAD!$A$3:$C$22,3,FALSE)</f>
        <v>3</v>
      </c>
      <c r="C140" s="6" t="s">
        <v>135</v>
      </c>
      <c r="D140" s="7" t="str">
        <f t="shared" si="2"/>
        <v>O230616</v>
      </c>
      <c r="E140" s="8" t="s">
        <v>136</v>
      </c>
      <c r="F140" s="8" t="s">
        <v>137</v>
      </c>
      <c r="G140" s="6">
        <v>1130804367</v>
      </c>
      <c r="H140" s="8" t="s">
        <v>208</v>
      </c>
      <c r="I140" s="6" t="s">
        <v>144</v>
      </c>
      <c r="J140" s="10">
        <f>VLOOKUP(I140,[1]TIPOS_CONTRATOS!$E$4:$F$19,2,FALSE)</f>
        <v>11</v>
      </c>
      <c r="K140" s="6">
        <v>198</v>
      </c>
      <c r="L140" s="11">
        <v>2022</v>
      </c>
      <c r="M140" s="6">
        <v>279</v>
      </c>
      <c r="N140" s="6">
        <v>259</v>
      </c>
      <c r="O140" s="12" t="s">
        <v>39</v>
      </c>
      <c r="P140" s="12" t="s">
        <v>40</v>
      </c>
      <c r="Q140" s="12">
        <v>44791</v>
      </c>
      <c r="R140" s="12">
        <v>44926</v>
      </c>
      <c r="S140" s="13">
        <v>14800000</v>
      </c>
      <c r="T140" s="13">
        <v>3920662</v>
      </c>
      <c r="U140" s="14">
        <v>0</v>
      </c>
      <c r="V140" s="6"/>
      <c r="W140" s="10" t="e">
        <f>VLOOKUP(V140,[1]TIPOS_ANULACION!$D$5:$E$6,2,FALSE)</f>
        <v>#N/A</v>
      </c>
      <c r="X140" s="13"/>
      <c r="Y140" s="6"/>
      <c r="Z140" s="12"/>
      <c r="AA140" s="15">
        <v>3920662</v>
      </c>
      <c r="AB140" s="6" t="s">
        <v>145</v>
      </c>
      <c r="AC140" s="10">
        <f>VLOOKUP(AB140,'[1]ESTADOS ACTUALES CONTRATO'!$E$4:$F$11,2,FALSE)</f>
        <v>6</v>
      </c>
      <c r="AD140" s="6"/>
      <c r="AE140" s="6"/>
      <c r="AF140" s="6" t="s">
        <v>226</v>
      </c>
      <c r="AG140" s="16" t="s">
        <v>227</v>
      </c>
    </row>
    <row r="141" spans="1:33" hidden="1" x14ac:dyDescent="0.25">
      <c r="A141" s="4" t="s">
        <v>33</v>
      </c>
      <c r="B141" s="5">
        <f>VLOOKUP(A141,[1]LOCALIDAD!$A$3:$C$22,3,FALSE)</f>
        <v>3</v>
      </c>
      <c r="C141" s="6" t="s">
        <v>135</v>
      </c>
      <c r="D141" s="7" t="str">
        <f t="shared" si="2"/>
        <v>O230616</v>
      </c>
      <c r="E141" s="8" t="s">
        <v>136</v>
      </c>
      <c r="F141" s="8" t="s">
        <v>137</v>
      </c>
      <c r="G141" s="6">
        <v>1019152900</v>
      </c>
      <c r="H141" s="8" t="s">
        <v>204</v>
      </c>
      <c r="I141" s="6" t="s">
        <v>144</v>
      </c>
      <c r="J141" s="10">
        <f>VLOOKUP(I141,[1]TIPOS_CONTRATOS!$E$4:$F$19,2,FALSE)</f>
        <v>11</v>
      </c>
      <c r="K141" s="6">
        <v>199</v>
      </c>
      <c r="L141" s="11">
        <v>2022</v>
      </c>
      <c r="M141" s="6">
        <v>280</v>
      </c>
      <c r="N141" s="6">
        <v>260</v>
      </c>
      <c r="O141" s="12" t="s">
        <v>39</v>
      </c>
      <c r="P141" s="12" t="s">
        <v>40</v>
      </c>
      <c r="Q141" s="12">
        <v>44791</v>
      </c>
      <c r="R141" s="12">
        <v>44926</v>
      </c>
      <c r="S141" s="13">
        <v>14800000</v>
      </c>
      <c r="T141" s="13">
        <v>3551996</v>
      </c>
      <c r="U141" s="14">
        <v>0</v>
      </c>
      <c r="V141" s="6"/>
      <c r="W141" s="10" t="e">
        <f>VLOOKUP(V141,[1]TIPOS_ANULACION!$D$5:$E$6,2,FALSE)</f>
        <v>#N/A</v>
      </c>
      <c r="X141" s="13"/>
      <c r="Y141" s="6"/>
      <c r="Z141" s="12"/>
      <c r="AA141" s="15">
        <v>3551996</v>
      </c>
      <c r="AB141" s="6" t="s">
        <v>145</v>
      </c>
      <c r="AC141" s="10">
        <f>VLOOKUP(AB141,'[1]ESTADOS ACTUALES CONTRATO'!$E$4:$F$11,2,FALSE)</f>
        <v>6</v>
      </c>
      <c r="AD141" s="6"/>
      <c r="AE141" s="6"/>
      <c r="AF141" s="6" t="s">
        <v>226</v>
      </c>
      <c r="AG141" s="16" t="s">
        <v>227</v>
      </c>
    </row>
    <row r="142" spans="1:33" hidden="1" x14ac:dyDescent="0.25">
      <c r="A142" s="4" t="s">
        <v>33</v>
      </c>
      <c r="B142" s="5">
        <f>VLOOKUP(A142,[1]LOCALIDAD!$A$3:$C$22,3,FALSE)</f>
        <v>3</v>
      </c>
      <c r="C142" s="6" t="s">
        <v>135</v>
      </c>
      <c r="D142" s="7" t="str">
        <f t="shared" si="2"/>
        <v>O230616</v>
      </c>
      <c r="E142" s="8" t="s">
        <v>136</v>
      </c>
      <c r="F142" s="8" t="s">
        <v>137</v>
      </c>
      <c r="G142" s="6">
        <v>1073696542</v>
      </c>
      <c r="H142" s="8" t="s">
        <v>211</v>
      </c>
      <c r="I142" s="6" t="s">
        <v>144</v>
      </c>
      <c r="J142" s="10">
        <f>VLOOKUP(I142,[1]TIPOS_CONTRATOS!$E$4:$F$19,2,FALSE)</f>
        <v>11</v>
      </c>
      <c r="K142" s="6">
        <v>203</v>
      </c>
      <c r="L142" s="11">
        <v>2022</v>
      </c>
      <c r="M142" s="6">
        <v>281</v>
      </c>
      <c r="N142" s="6">
        <v>261</v>
      </c>
      <c r="O142" s="12" t="s">
        <v>39</v>
      </c>
      <c r="P142" s="12" t="s">
        <v>40</v>
      </c>
      <c r="Q142" s="12">
        <v>44792</v>
      </c>
      <c r="R142" s="12">
        <v>44926</v>
      </c>
      <c r="S142" s="13">
        <v>14800000</v>
      </c>
      <c r="T142" s="13">
        <v>3551996</v>
      </c>
      <c r="U142" s="14">
        <v>0</v>
      </c>
      <c r="V142" s="6"/>
      <c r="W142" s="10" t="e">
        <f>VLOOKUP(V142,[1]TIPOS_ANULACION!$D$5:$E$6,2,FALSE)</f>
        <v>#N/A</v>
      </c>
      <c r="X142" s="13"/>
      <c r="Y142" s="6"/>
      <c r="Z142" s="12"/>
      <c r="AA142" s="15">
        <v>3551996</v>
      </c>
      <c r="AB142" s="6" t="s">
        <v>145</v>
      </c>
      <c r="AC142" s="10">
        <f>VLOOKUP(AB142,'[1]ESTADOS ACTUALES CONTRATO'!$E$4:$F$11,2,FALSE)</f>
        <v>6</v>
      </c>
      <c r="AD142" s="6"/>
      <c r="AE142" s="6"/>
      <c r="AF142" s="6" t="s">
        <v>226</v>
      </c>
      <c r="AG142" s="16" t="s">
        <v>227</v>
      </c>
    </row>
    <row r="143" spans="1:33" x14ac:dyDescent="0.25">
      <c r="A143" s="4" t="s">
        <v>33</v>
      </c>
      <c r="B143" s="5">
        <f>VLOOKUP(A143,[1]LOCALIDAD!$A$3:$C$22,3,FALSE)</f>
        <v>3</v>
      </c>
      <c r="C143" s="6" t="s">
        <v>135</v>
      </c>
      <c r="D143" s="7" t="str">
        <f t="shared" si="2"/>
        <v>O230616</v>
      </c>
      <c r="E143" s="8" t="s">
        <v>136</v>
      </c>
      <c r="F143" s="8" t="s">
        <v>137</v>
      </c>
      <c r="G143" s="6">
        <v>830133329</v>
      </c>
      <c r="H143" s="8" t="s">
        <v>170</v>
      </c>
      <c r="I143" s="6" t="s">
        <v>47</v>
      </c>
      <c r="J143" s="10">
        <f>VLOOKUP(I143,[1]TIPOS_CONTRATOS!$E$4:$F$19,2,FALSE)</f>
        <v>10</v>
      </c>
      <c r="K143" s="6">
        <v>330</v>
      </c>
      <c r="L143" s="11">
        <v>2022</v>
      </c>
      <c r="M143" s="6">
        <v>282</v>
      </c>
      <c r="N143" s="6">
        <v>262</v>
      </c>
      <c r="O143" s="12" t="s">
        <v>39</v>
      </c>
      <c r="P143" s="12" t="s">
        <v>40</v>
      </c>
      <c r="Q143" s="12">
        <v>44963</v>
      </c>
      <c r="R143" s="12">
        <v>45290</v>
      </c>
      <c r="S143" s="13">
        <v>464000000</v>
      </c>
      <c r="T143" s="13">
        <v>45000000</v>
      </c>
      <c r="U143" s="14">
        <v>6750000</v>
      </c>
      <c r="V143" s="6"/>
      <c r="W143" s="10" t="e">
        <f>VLOOKUP(V143,[1]TIPOS_ANULACION!$D$5:$E$6,2,FALSE)</f>
        <v>#N/A</v>
      </c>
      <c r="X143" s="13"/>
      <c r="Y143" s="6"/>
      <c r="Z143" s="12"/>
      <c r="AA143" s="15">
        <v>38250000</v>
      </c>
      <c r="AB143" s="6" t="s">
        <v>80</v>
      </c>
      <c r="AC143" s="10">
        <f>VLOOKUP(AB143,'[1]ESTADOS ACTUALES CONTRATO'!$E$4:$F$11,2,FALSE)</f>
        <v>1</v>
      </c>
      <c r="AD143" s="6"/>
      <c r="AE143" s="6"/>
      <c r="AF143" s="6" t="s">
        <v>171</v>
      </c>
      <c r="AG143" s="16" t="s">
        <v>172</v>
      </c>
    </row>
    <row r="144" spans="1:33" hidden="1" x14ac:dyDescent="0.25">
      <c r="A144" s="4" t="s">
        <v>33</v>
      </c>
      <c r="B144" s="5">
        <f>VLOOKUP(A144,[1]LOCALIDAD!$A$3:$C$22,3,FALSE)</f>
        <v>3</v>
      </c>
      <c r="C144" s="6" t="s">
        <v>135</v>
      </c>
      <c r="D144" s="7" t="str">
        <f t="shared" si="2"/>
        <v>O230616</v>
      </c>
      <c r="E144" s="8" t="s">
        <v>136</v>
      </c>
      <c r="F144" s="8" t="s">
        <v>137</v>
      </c>
      <c r="G144" s="6">
        <v>1016104623</v>
      </c>
      <c r="H144" s="8" t="s">
        <v>212</v>
      </c>
      <c r="I144" s="6" t="s">
        <v>144</v>
      </c>
      <c r="J144" s="10">
        <f>VLOOKUP(I144,[1]TIPOS_CONTRATOS!$E$4:$F$19,2,FALSE)</f>
        <v>11</v>
      </c>
      <c r="K144" s="6">
        <v>205</v>
      </c>
      <c r="L144" s="11">
        <v>2022</v>
      </c>
      <c r="M144" s="6">
        <v>283</v>
      </c>
      <c r="N144" s="6">
        <v>263</v>
      </c>
      <c r="O144" s="12" t="s">
        <v>39</v>
      </c>
      <c r="P144" s="12" t="s">
        <v>40</v>
      </c>
      <c r="Q144" s="12">
        <v>44792</v>
      </c>
      <c r="R144" s="12">
        <v>44926</v>
      </c>
      <c r="S144" s="13">
        <v>14800000</v>
      </c>
      <c r="T144" s="13">
        <v>3650000</v>
      </c>
      <c r="U144" s="14">
        <v>0</v>
      </c>
      <c r="V144" s="6"/>
      <c r="W144" s="10" t="e">
        <f>VLOOKUP(V144,[1]TIPOS_ANULACION!$D$5:$E$6,2,FALSE)</f>
        <v>#N/A</v>
      </c>
      <c r="X144" s="13"/>
      <c r="Y144" s="6"/>
      <c r="Z144" s="12"/>
      <c r="AA144" s="15">
        <v>3650000</v>
      </c>
      <c r="AB144" s="6" t="s">
        <v>145</v>
      </c>
      <c r="AC144" s="10">
        <f>VLOOKUP(AB144,'[1]ESTADOS ACTUALES CONTRATO'!$E$4:$F$11,2,FALSE)</f>
        <v>6</v>
      </c>
      <c r="AD144" s="6"/>
      <c r="AE144" s="6"/>
      <c r="AF144" s="6" t="s">
        <v>226</v>
      </c>
      <c r="AG144" s="16" t="s">
        <v>227</v>
      </c>
    </row>
    <row r="145" spans="1:33" hidden="1" x14ac:dyDescent="0.25">
      <c r="A145" s="4" t="s">
        <v>33</v>
      </c>
      <c r="B145" s="5">
        <f>VLOOKUP(A145,[1]LOCALIDAD!$A$3:$C$22,3,FALSE)</f>
        <v>3</v>
      </c>
      <c r="C145" s="6" t="s">
        <v>135</v>
      </c>
      <c r="D145" s="7" t="str">
        <f t="shared" si="2"/>
        <v>O230616</v>
      </c>
      <c r="E145" s="8" t="s">
        <v>136</v>
      </c>
      <c r="F145" s="8" t="s">
        <v>137</v>
      </c>
      <c r="G145" s="6">
        <v>901233617</v>
      </c>
      <c r="H145" s="8" t="s">
        <v>228</v>
      </c>
      <c r="I145" s="6" t="s">
        <v>47</v>
      </c>
      <c r="J145" s="10">
        <f>VLOOKUP(I145,[1]TIPOS_CONTRATOS!$E$4:$F$19,2,FALSE)</f>
        <v>10</v>
      </c>
      <c r="K145" s="6">
        <v>162</v>
      </c>
      <c r="L145" s="11">
        <v>2022</v>
      </c>
      <c r="M145" s="6">
        <v>292</v>
      </c>
      <c r="N145" s="6">
        <v>272</v>
      </c>
      <c r="O145" s="12" t="s">
        <v>39</v>
      </c>
      <c r="P145" s="12" t="s">
        <v>56</v>
      </c>
      <c r="Q145" s="12">
        <v>44763</v>
      </c>
      <c r="R145" s="12">
        <v>44824</v>
      </c>
      <c r="S145" s="13">
        <v>25885411</v>
      </c>
      <c r="T145" s="13">
        <v>11</v>
      </c>
      <c r="U145" s="14">
        <v>0</v>
      </c>
      <c r="V145" s="6" t="s">
        <v>83</v>
      </c>
      <c r="W145" s="10">
        <f>VLOOKUP(V145,[1]TIPOS_ANULACION!$D$5:$E$6,2,FALSE)</f>
        <v>1</v>
      </c>
      <c r="X145" s="13">
        <v>11</v>
      </c>
      <c r="Y145" s="6">
        <v>1</v>
      </c>
      <c r="Z145" s="12">
        <v>45166</v>
      </c>
      <c r="AA145" s="15">
        <v>0</v>
      </c>
      <c r="AB145" s="6" t="s">
        <v>57</v>
      </c>
      <c r="AC145" s="10">
        <f>VLOOKUP(AB145,'[1]ESTADOS ACTUALES CONTRATO'!$E$4:$F$11,2,FALSE)</f>
        <v>3</v>
      </c>
      <c r="AD145" s="6"/>
      <c r="AE145" s="6"/>
      <c r="AF145" s="6" t="s">
        <v>158</v>
      </c>
      <c r="AG145" s="16" t="s">
        <v>159</v>
      </c>
    </row>
    <row r="146" spans="1:33" hidden="1" x14ac:dyDescent="0.25">
      <c r="A146" s="4" t="s">
        <v>33</v>
      </c>
      <c r="B146" s="5">
        <f>VLOOKUP(A146,[1]LOCALIDAD!$A$3:$C$22,3,FALSE)</f>
        <v>3</v>
      </c>
      <c r="C146" s="6" t="s">
        <v>135</v>
      </c>
      <c r="D146" s="7" t="str">
        <f t="shared" si="2"/>
        <v>O230616</v>
      </c>
      <c r="E146" s="8" t="s">
        <v>136</v>
      </c>
      <c r="F146" s="8" t="s">
        <v>137</v>
      </c>
      <c r="G146" s="6">
        <v>899999061</v>
      </c>
      <c r="H146" s="8" t="s">
        <v>157</v>
      </c>
      <c r="I146" s="6" t="s">
        <v>77</v>
      </c>
      <c r="J146" s="10">
        <f>VLOOKUP(I146,[1]TIPOS_CONTRATOS!$E$4:$F$19,2,FALSE)</f>
        <v>6</v>
      </c>
      <c r="K146" s="6">
        <v>446</v>
      </c>
      <c r="L146" s="11">
        <v>2022</v>
      </c>
      <c r="M146" s="6">
        <v>293</v>
      </c>
      <c r="N146" s="6">
        <v>273</v>
      </c>
      <c r="O146" s="12" t="s">
        <v>39</v>
      </c>
      <c r="P146" s="12" t="s">
        <v>40</v>
      </c>
      <c r="Q146" s="12">
        <v>44760</v>
      </c>
      <c r="R146" s="12">
        <v>45169</v>
      </c>
      <c r="S146" s="13">
        <v>1732086</v>
      </c>
      <c r="T146" s="13">
        <v>66135828</v>
      </c>
      <c r="U146" s="14">
        <v>66135828</v>
      </c>
      <c r="V146" s="6"/>
      <c r="W146" s="10" t="e">
        <f>VLOOKUP(V146,[1]TIPOS_ANULACION!$D$5:$E$6,2,FALSE)</f>
        <v>#N/A</v>
      </c>
      <c r="X146" s="13"/>
      <c r="Y146" s="6"/>
      <c r="Z146" s="12"/>
      <c r="AA146" s="15">
        <v>0</v>
      </c>
      <c r="AB146" s="6" t="s">
        <v>41</v>
      </c>
      <c r="AC146" s="10">
        <f>VLOOKUP(AB146,'[1]ESTADOS ACTUALES CONTRATO'!$E$4:$F$11,2,FALSE)</f>
        <v>2</v>
      </c>
      <c r="AD146" s="6"/>
      <c r="AE146" s="6" t="s">
        <v>229</v>
      </c>
      <c r="AF146" s="6" t="s">
        <v>158</v>
      </c>
      <c r="AG146" s="16" t="s">
        <v>159</v>
      </c>
    </row>
    <row r="147" spans="1:33" hidden="1" x14ac:dyDescent="0.25">
      <c r="A147" s="4" t="s">
        <v>33</v>
      </c>
      <c r="B147" s="5">
        <f>VLOOKUP(A147,[1]LOCALIDAD!$A$3:$C$22,3,FALSE)</f>
        <v>3</v>
      </c>
      <c r="C147" s="6" t="s">
        <v>135</v>
      </c>
      <c r="D147" s="7" t="str">
        <f t="shared" si="2"/>
        <v>O230616</v>
      </c>
      <c r="E147" s="8" t="s">
        <v>136</v>
      </c>
      <c r="F147" s="8" t="s">
        <v>137</v>
      </c>
      <c r="G147" s="6">
        <v>830012587</v>
      </c>
      <c r="H147" s="8" t="s">
        <v>230</v>
      </c>
      <c r="I147" s="6" t="s">
        <v>77</v>
      </c>
      <c r="J147" s="10">
        <f>VLOOKUP(I147,[1]TIPOS_CONTRATOS!$E$4:$F$19,2,FALSE)</f>
        <v>6</v>
      </c>
      <c r="K147" s="6">
        <v>41400009742022</v>
      </c>
      <c r="L147" s="11">
        <v>2022</v>
      </c>
      <c r="M147" s="6">
        <v>294</v>
      </c>
      <c r="N147" s="6">
        <v>274</v>
      </c>
      <c r="O147" s="12" t="s">
        <v>39</v>
      </c>
      <c r="P147" s="12" t="s">
        <v>40</v>
      </c>
      <c r="Q147" s="12">
        <v>44866</v>
      </c>
      <c r="R147" s="12">
        <v>45016</v>
      </c>
      <c r="S147" s="13"/>
      <c r="T147" s="13">
        <v>50000000</v>
      </c>
      <c r="U147" s="14">
        <v>50000000</v>
      </c>
      <c r="V147" s="6"/>
      <c r="W147" s="10" t="e">
        <f>VLOOKUP(V147,[1]TIPOS_ANULACION!$D$5:$E$6,2,FALSE)</f>
        <v>#N/A</v>
      </c>
      <c r="X147" s="13"/>
      <c r="Y147" s="6"/>
      <c r="Z147" s="12"/>
      <c r="AA147" s="15">
        <v>0</v>
      </c>
      <c r="AB147" s="6" t="s">
        <v>41</v>
      </c>
      <c r="AC147" s="10">
        <f>VLOOKUP(AB147,'[1]ESTADOS ACTUALES CONTRATO'!$E$4:$F$11,2,FALSE)</f>
        <v>2</v>
      </c>
      <c r="AD147" s="6"/>
      <c r="AE147" s="6" t="s">
        <v>229</v>
      </c>
      <c r="AF147" s="6" t="s">
        <v>158</v>
      </c>
      <c r="AG147" s="16" t="s">
        <v>159</v>
      </c>
    </row>
    <row r="148" spans="1:33" ht="15" customHeight="1" x14ac:dyDescent="0.25">
      <c r="A148" s="4" t="s">
        <v>33</v>
      </c>
      <c r="B148" s="5">
        <f>VLOOKUP(A148,[1]LOCALIDAD!$A$3:$C$22,3,FALSE)</f>
        <v>3</v>
      </c>
      <c r="C148" s="6" t="s">
        <v>135</v>
      </c>
      <c r="D148" s="7" t="str">
        <f t="shared" si="2"/>
        <v>O230616</v>
      </c>
      <c r="E148" s="8" t="s">
        <v>136</v>
      </c>
      <c r="F148" s="8" t="s">
        <v>137</v>
      </c>
      <c r="G148" s="6">
        <v>901666215</v>
      </c>
      <c r="H148" s="8" t="s">
        <v>231</v>
      </c>
      <c r="I148" s="6" t="s">
        <v>87</v>
      </c>
      <c r="J148" s="10">
        <f>VLOOKUP(I148,[1]TIPOS_CONTRATOS!$E$4:$F$19,2,FALSE)</f>
        <v>2</v>
      </c>
      <c r="K148" s="6">
        <v>327</v>
      </c>
      <c r="L148" s="11">
        <v>2022</v>
      </c>
      <c r="M148" s="6">
        <v>295</v>
      </c>
      <c r="N148" s="6">
        <v>275</v>
      </c>
      <c r="O148" s="12" t="s">
        <v>39</v>
      </c>
      <c r="P148" s="12" t="s">
        <v>40</v>
      </c>
      <c r="Q148" s="12">
        <v>44959</v>
      </c>
      <c r="R148" s="12">
        <v>45231</v>
      </c>
      <c r="S148" s="13">
        <v>407024499</v>
      </c>
      <c r="T148" s="13">
        <v>307024499</v>
      </c>
      <c r="U148" s="14">
        <v>0</v>
      </c>
      <c r="V148" s="6"/>
      <c r="W148" s="10" t="e">
        <f>VLOOKUP(V148,[1]TIPOS_ANULACION!$D$5:$E$6,2,FALSE)</f>
        <v>#N/A</v>
      </c>
      <c r="X148" s="13"/>
      <c r="Y148" s="6"/>
      <c r="Z148" s="12"/>
      <c r="AA148" s="15">
        <v>307024499</v>
      </c>
      <c r="AB148" s="6" t="s">
        <v>80</v>
      </c>
      <c r="AC148" s="10">
        <f>VLOOKUP(AB148,'[1]ESTADOS ACTUALES CONTRATO'!$E$4:$F$11,2,FALSE)</f>
        <v>1</v>
      </c>
      <c r="AD148" s="6"/>
      <c r="AE148" s="6"/>
      <c r="AF148" s="6" t="s">
        <v>165</v>
      </c>
      <c r="AG148" s="16" t="s">
        <v>166</v>
      </c>
    </row>
    <row r="149" spans="1:33" x14ac:dyDescent="0.25">
      <c r="A149" s="4" t="s">
        <v>33</v>
      </c>
      <c r="B149" s="5">
        <f>VLOOKUP(A149,[1]LOCALIDAD!$A$3:$C$22,3,FALSE)</f>
        <v>3</v>
      </c>
      <c r="C149" s="6" t="s">
        <v>135</v>
      </c>
      <c r="D149" s="7" t="str">
        <f t="shared" si="2"/>
        <v>O230616</v>
      </c>
      <c r="E149" s="8" t="s">
        <v>136</v>
      </c>
      <c r="F149" s="8" t="s">
        <v>137</v>
      </c>
      <c r="G149" s="6">
        <v>901666215</v>
      </c>
      <c r="H149" s="8" t="s">
        <v>231</v>
      </c>
      <c r="I149" s="6" t="s">
        <v>87</v>
      </c>
      <c r="J149" s="10">
        <f>VLOOKUP(I149,[1]TIPOS_CONTRATOS!$E$4:$F$19,2,FALSE)</f>
        <v>2</v>
      </c>
      <c r="K149" s="6">
        <v>327</v>
      </c>
      <c r="L149" s="11">
        <v>2022</v>
      </c>
      <c r="M149" s="6">
        <v>296</v>
      </c>
      <c r="N149" s="6">
        <v>276</v>
      </c>
      <c r="O149" s="12" t="s">
        <v>39</v>
      </c>
      <c r="P149" s="12" t="s">
        <v>40</v>
      </c>
      <c r="Q149" s="12">
        <v>44959</v>
      </c>
      <c r="R149" s="12">
        <v>45231</v>
      </c>
      <c r="S149" s="13">
        <v>407024499</v>
      </c>
      <c r="T149" s="13">
        <v>100000000</v>
      </c>
      <c r="U149" s="14">
        <v>0</v>
      </c>
      <c r="V149" s="6"/>
      <c r="W149" s="10" t="e">
        <f>VLOOKUP(V149,[1]TIPOS_ANULACION!$D$5:$E$6,2,FALSE)</f>
        <v>#N/A</v>
      </c>
      <c r="X149" s="13"/>
      <c r="Y149" s="6"/>
      <c r="Z149" s="12"/>
      <c r="AA149" s="15">
        <v>100000000</v>
      </c>
      <c r="AB149" s="6" t="s">
        <v>80</v>
      </c>
      <c r="AC149" s="10">
        <f>VLOOKUP(AB149,'[1]ESTADOS ACTUALES CONTRATO'!$E$4:$F$11,2,FALSE)</f>
        <v>1</v>
      </c>
      <c r="AD149" s="6"/>
      <c r="AE149" s="6"/>
      <c r="AF149" s="6" t="s">
        <v>165</v>
      </c>
      <c r="AG149" s="16" t="s">
        <v>166</v>
      </c>
    </row>
    <row r="150" spans="1:33" x14ac:dyDescent="0.25">
      <c r="A150" s="4" t="s">
        <v>33</v>
      </c>
      <c r="B150" s="5">
        <f>VLOOKUP(A150,[1]LOCALIDAD!$A$3:$C$22,3,FALSE)</f>
        <v>3</v>
      </c>
      <c r="C150" s="6" t="s">
        <v>135</v>
      </c>
      <c r="D150" s="7" t="str">
        <f t="shared" si="2"/>
        <v>O230616</v>
      </c>
      <c r="E150" s="8" t="s">
        <v>136</v>
      </c>
      <c r="F150" s="8" t="s">
        <v>137</v>
      </c>
      <c r="G150" s="6">
        <v>830133329</v>
      </c>
      <c r="H150" s="8" t="s">
        <v>170</v>
      </c>
      <c r="I150" s="6" t="s">
        <v>47</v>
      </c>
      <c r="J150" s="10">
        <f>VLOOKUP(I150,[1]TIPOS_CONTRATOS!$E$4:$F$19,2,FALSE)</f>
        <v>10</v>
      </c>
      <c r="K150" s="6">
        <v>330</v>
      </c>
      <c r="L150" s="11">
        <v>2022</v>
      </c>
      <c r="M150" s="6">
        <v>297</v>
      </c>
      <c r="N150" s="6">
        <v>277</v>
      </c>
      <c r="O150" s="12" t="s">
        <v>39</v>
      </c>
      <c r="P150" s="12" t="s">
        <v>40</v>
      </c>
      <c r="Q150" s="12">
        <v>44963</v>
      </c>
      <c r="R150" s="12">
        <v>45290</v>
      </c>
      <c r="S150" s="13">
        <v>464000000</v>
      </c>
      <c r="T150" s="13">
        <v>235000000</v>
      </c>
      <c r="U150" s="14">
        <v>235000000</v>
      </c>
      <c r="V150" s="6"/>
      <c r="W150" s="10" t="e">
        <f>VLOOKUP(V150,[1]TIPOS_ANULACION!$D$5:$E$6,2,FALSE)</f>
        <v>#N/A</v>
      </c>
      <c r="X150" s="13"/>
      <c r="Y150" s="6"/>
      <c r="Z150" s="12"/>
      <c r="AA150" s="15">
        <v>0</v>
      </c>
      <c r="AB150" s="6" t="s">
        <v>80</v>
      </c>
      <c r="AC150" s="10">
        <f>VLOOKUP(AB150,'[1]ESTADOS ACTUALES CONTRATO'!$E$4:$F$11,2,FALSE)</f>
        <v>1</v>
      </c>
      <c r="AD150" s="6"/>
      <c r="AE150" s="6"/>
      <c r="AF150" s="6" t="s">
        <v>171</v>
      </c>
      <c r="AG150" s="16" t="s">
        <v>172</v>
      </c>
    </row>
    <row r="151" spans="1:33" x14ac:dyDescent="0.25">
      <c r="A151" s="4" t="s">
        <v>33</v>
      </c>
      <c r="B151" s="5">
        <f>VLOOKUP(A151,[1]LOCALIDAD!$A$3:$C$22,3,FALSE)</f>
        <v>3</v>
      </c>
      <c r="C151" s="6" t="s">
        <v>135</v>
      </c>
      <c r="D151" s="7" t="str">
        <f t="shared" si="2"/>
        <v>O230616</v>
      </c>
      <c r="E151" s="8" t="s">
        <v>136</v>
      </c>
      <c r="F151" s="8" t="s">
        <v>137</v>
      </c>
      <c r="G151" s="6">
        <v>901266959</v>
      </c>
      <c r="H151" s="8" t="s">
        <v>232</v>
      </c>
      <c r="I151" s="6" t="s">
        <v>55</v>
      </c>
      <c r="J151" s="10">
        <f>VLOOKUP(I151,[1]TIPOS_CONTRATOS!$E$4:$F$19,2,FALSE)</f>
        <v>19</v>
      </c>
      <c r="K151" s="6">
        <v>103310</v>
      </c>
      <c r="L151" s="11">
        <v>2022</v>
      </c>
      <c r="M151" s="6">
        <v>290</v>
      </c>
      <c r="N151" s="6">
        <v>270</v>
      </c>
      <c r="O151" s="12" t="s">
        <v>39</v>
      </c>
      <c r="P151" s="12" t="s">
        <v>40</v>
      </c>
      <c r="Q151" s="12">
        <v>44965</v>
      </c>
      <c r="R151" s="12">
        <v>45237</v>
      </c>
      <c r="S151" s="13">
        <v>29161737</v>
      </c>
      <c r="T151" s="13">
        <v>29161737</v>
      </c>
      <c r="U151" s="14">
        <v>0</v>
      </c>
      <c r="V151" s="6"/>
      <c r="W151" s="10" t="e">
        <f>VLOOKUP(V151,[1]TIPOS_ANULACION!$D$5:$E$6,2,FALSE)</f>
        <v>#N/A</v>
      </c>
      <c r="X151" s="13"/>
      <c r="Y151" s="6"/>
      <c r="Z151" s="12"/>
      <c r="AA151" s="15">
        <v>29161737</v>
      </c>
      <c r="AB151" s="6" t="s">
        <v>80</v>
      </c>
      <c r="AC151" s="10">
        <f>VLOOKUP(AB151,'[1]ESTADOS ACTUALES CONTRATO'!$E$4:$F$11,2,FALSE)</f>
        <v>1</v>
      </c>
      <c r="AD151" s="6"/>
      <c r="AE151" s="6"/>
      <c r="AF151" s="6" t="s">
        <v>119</v>
      </c>
      <c r="AG151" s="16" t="s">
        <v>120</v>
      </c>
    </row>
    <row r="152" spans="1:33" x14ac:dyDescent="0.25">
      <c r="A152" s="4" t="s">
        <v>33</v>
      </c>
      <c r="B152" s="5">
        <f>VLOOKUP(A152,[1]LOCALIDAD!$A$3:$C$22,3,FALSE)</f>
        <v>3</v>
      </c>
      <c r="C152" s="6" t="s">
        <v>135</v>
      </c>
      <c r="D152" s="7" t="str">
        <f t="shared" si="2"/>
        <v>O230616</v>
      </c>
      <c r="E152" s="8" t="s">
        <v>136</v>
      </c>
      <c r="F152" s="8" t="s">
        <v>137</v>
      </c>
      <c r="G152" s="6">
        <v>805003818</v>
      </c>
      <c r="H152" s="8" t="s">
        <v>233</v>
      </c>
      <c r="I152" s="6" t="s">
        <v>47</v>
      </c>
      <c r="J152" s="10">
        <f>VLOOKUP(I152,[1]TIPOS_CONTRATOS!$E$4:$F$19,2,FALSE)</f>
        <v>10</v>
      </c>
      <c r="K152" s="6">
        <v>339</v>
      </c>
      <c r="L152" s="11">
        <v>2022</v>
      </c>
      <c r="M152" s="6">
        <v>291</v>
      </c>
      <c r="N152" s="6">
        <v>271</v>
      </c>
      <c r="O152" s="12" t="s">
        <v>39</v>
      </c>
      <c r="P152" s="12" t="s">
        <v>40</v>
      </c>
      <c r="Q152" s="12">
        <v>44960</v>
      </c>
      <c r="R152" s="12">
        <v>45277</v>
      </c>
      <c r="S152" s="13">
        <v>521936774</v>
      </c>
      <c r="T152" s="13">
        <v>521396774</v>
      </c>
      <c r="U152" s="14">
        <v>385171843</v>
      </c>
      <c r="V152" s="6"/>
      <c r="W152" s="10" t="e">
        <f>VLOOKUP(V152,[1]TIPOS_ANULACION!$D$5:$E$6,2,FALSE)</f>
        <v>#N/A</v>
      </c>
      <c r="X152" s="13"/>
      <c r="Y152" s="6"/>
      <c r="Z152" s="12"/>
      <c r="AA152" s="15">
        <v>136224931</v>
      </c>
      <c r="AB152" s="6" t="s">
        <v>80</v>
      </c>
      <c r="AC152" s="10">
        <f>VLOOKUP(AB152,'[1]ESTADOS ACTUALES CONTRATO'!$E$4:$F$11,2,FALSE)</f>
        <v>1</v>
      </c>
      <c r="AD152" s="6"/>
      <c r="AE152" s="6" t="s">
        <v>234</v>
      </c>
      <c r="AF152" s="6" t="s">
        <v>132</v>
      </c>
      <c r="AG152" s="16" t="s">
        <v>133</v>
      </c>
    </row>
    <row r="153" spans="1:33" hidden="1" x14ac:dyDescent="0.25">
      <c r="A153" s="4" t="s">
        <v>33</v>
      </c>
      <c r="B153" s="5">
        <f>VLOOKUP(A153,[1]LOCALIDAD!$A$3:$C$22,3,FALSE)</f>
        <v>3</v>
      </c>
      <c r="C153" s="6" t="s">
        <v>135</v>
      </c>
      <c r="D153" s="7" t="str">
        <f t="shared" si="2"/>
        <v>O230616</v>
      </c>
      <c r="E153" s="8" t="s">
        <v>136</v>
      </c>
      <c r="F153" s="8" t="s">
        <v>137</v>
      </c>
      <c r="G153" s="6">
        <v>899999061</v>
      </c>
      <c r="H153" s="8" t="s">
        <v>157</v>
      </c>
      <c r="I153" s="6" t="s">
        <v>77</v>
      </c>
      <c r="J153" s="10">
        <f>VLOOKUP(I153,[1]TIPOS_CONTRATOS!$E$4:$F$19,2,FALSE)</f>
        <v>6</v>
      </c>
      <c r="K153" s="6">
        <v>446</v>
      </c>
      <c r="L153" s="11">
        <v>2022</v>
      </c>
      <c r="M153" s="6">
        <v>301</v>
      </c>
      <c r="N153" s="6">
        <v>281</v>
      </c>
      <c r="O153" s="12" t="s">
        <v>39</v>
      </c>
      <c r="P153" s="12" t="s">
        <v>40</v>
      </c>
      <c r="Q153" s="12">
        <v>44760</v>
      </c>
      <c r="R153" s="12">
        <v>45169</v>
      </c>
      <c r="S153" s="13">
        <v>1732086</v>
      </c>
      <c r="T153" s="13">
        <v>33992776</v>
      </c>
      <c r="U153" s="13">
        <v>33992776</v>
      </c>
      <c r="V153" s="6"/>
      <c r="W153" s="10" t="e">
        <f>VLOOKUP(V153,[1]TIPOS_ANULACION!$D$5:$E$6,2,FALSE)</f>
        <v>#N/A</v>
      </c>
      <c r="X153" s="13"/>
      <c r="Y153" s="6"/>
      <c r="Z153" s="12"/>
      <c r="AA153" s="15">
        <v>0</v>
      </c>
      <c r="AB153" s="6" t="s">
        <v>41</v>
      </c>
      <c r="AC153" s="10">
        <f>VLOOKUP(AB153,'[1]ESTADOS ACTUALES CONTRATO'!$E$4:$F$11,2,FALSE)</f>
        <v>2</v>
      </c>
      <c r="AD153" s="6"/>
      <c r="AE153" s="6" t="s">
        <v>229</v>
      </c>
      <c r="AF153" s="6" t="s">
        <v>158</v>
      </c>
      <c r="AG153" s="16" t="s">
        <v>159</v>
      </c>
    </row>
    <row r="154" spans="1:33" hidden="1" x14ac:dyDescent="0.25">
      <c r="A154" s="4" t="s">
        <v>33</v>
      </c>
      <c r="B154" s="5">
        <f>VLOOKUP(A154,[1]LOCALIDAD!$A$3:$C$22,3,FALSE)</f>
        <v>3</v>
      </c>
      <c r="C154" s="6" t="s">
        <v>135</v>
      </c>
      <c r="D154" s="7" t="str">
        <f t="shared" si="2"/>
        <v>O230616</v>
      </c>
      <c r="E154" s="8" t="s">
        <v>136</v>
      </c>
      <c r="F154" s="8" t="s">
        <v>137</v>
      </c>
      <c r="G154" s="6">
        <v>1095806484</v>
      </c>
      <c r="H154" s="8" t="s">
        <v>235</v>
      </c>
      <c r="I154" s="6" t="s">
        <v>144</v>
      </c>
      <c r="J154" s="10">
        <f>VLOOKUP(I154,[1]TIPOS_CONTRATOS!$E$4:$F$19,2,FALSE)</f>
        <v>11</v>
      </c>
      <c r="K154" s="6">
        <v>196</v>
      </c>
      <c r="L154" s="11">
        <v>2022</v>
      </c>
      <c r="M154" s="6">
        <v>302</v>
      </c>
      <c r="N154" s="6">
        <v>282</v>
      </c>
      <c r="O154" s="12" t="s">
        <v>39</v>
      </c>
      <c r="P154" s="12" t="s">
        <v>56</v>
      </c>
      <c r="Q154" s="12">
        <v>44806</v>
      </c>
      <c r="R154" s="12">
        <v>45018</v>
      </c>
      <c r="S154" s="13">
        <v>11500000</v>
      </c>
      <c r="T154" s="13">
        <v>9353334</v>
      </c>
      <c r="U154" s="13">
        <v>3986666</v>
      </c>
      <c r="V154" s="6"/>
      <c r="W154" s="10" t="e">
        <f>VLOOKUP(V154,[1]TIPOS_ANULACION!$D$5:$E$6,2,FALSE)</f>
        <v>#N/A</v>
      </c>
      <c r="X154" s="13"/>
      <c r="Y154" s="6"/>
      <c r="Z154" s="12"/>
      <c r="AA154" s="15">
        <v>5366668</v>
      </c>
      <c r="AB154" s="6" t="s">
        <v>145</v>
      </c>
      <c r="AC154" s="10">
        <f>VLOOKUP(AB154,'[1]ESTADOS ACTUALES CONTRATO'!$E$4:$F$11,2,FALSE)</f>
        <v>6</v>
      </c>
      <c r="AD154" s="6"/>
      <c r="AE154" s="6"/>
      <c r="AF154" s="6" t="s">
        <v>226</v>
      </c>
      <c r="AG154" s="16" t="s">
        <v>227</v>
      </c>
    </row>
    <row r="155" spans="1:33" hidden="1" x14ac:dyDescent="0.25">
      <c r="A155" s="4" t="s">
        <v>33</v>
      </c>
      <c r="B155" s="5">
        <f>VLOOKUP(A155,[1]LOCALIDAD!$A$3:$C$22,3,FALSE)</f>
        <v>3</v>
      </c>
      <c r="C155" s="6" t="s">
        <v>135</v>
      </c>
      <c r="D155" s="7" t="str">
        <f t="shared" si="2"/>
        <v>O230616</v>
      </c>
      <c r="E155" s="8" t="s">
        <v>136</v>
      </c>
      <c r="F155" s="8" t="s">
        <v>137</v>
      </c>
      <c r="G155" s="6">
        <v>901266959</v>
      </c>
      <c r="H155" s="8" t="s">
        <v>232</v>
      </c>
      <c r="I155" s="6" t="s">
        <v>63</v>
      </c>
      <c r="J155" s="10">
        <f>VLOOKUP(I155,[1]TIPOS_CONTRATOS!$E$4:$F$19,2,FALSE)</f>
        <v>13</v>
      </c>
      <c r="K155" s="6">
        <v>1712021</v>
      </c>
      <c r="L155" s="11">
        <v>2022</v>
      </c>
      <c r="M155" s="6">
        <v>303</v>
      </c>
      <c r="N155" s="6">
        <v>283</v>
      </c>
      <c r="O155" s="12" t="s">
        <v>39</v>
      </c>
      <c r="P155" s="12" t="s">
        <v>56</v>
      </c>
      <c r="Q155" s="12">
        <v>44525</v>
      </c>
      <c r="R155" s="12">
        <v>45204</v>
      </c>
      <c r="S155" s="13">
        <v>273593766</v>
      </c>
      <c r="T155" s="13">
        <v>82388643</v>
      </c>
      <c r="U155" s="14">
        <v>82388643</v>
      </c>
      <c r="V155" s="6"/>
      <c r="W155" s="10" t="e">
        <f>VLOOKUP(V155,[1]TIPOS_ANULACION!$D$5:$E$6,2,FALSE)</f>
        <v>#N/A</v>
      </c>
      <c r="X155" s="13"/>
      <c r="Y155" s="6"/>
      <c r="Z155" s="12"/>
      <c r="AA155" s="15">
        <v>0</v>
      </c>
      <c r="AB155" s="6" t="s">
        <v>41</v>
      </c>
      <c r="AC155" s="10">
        <f>VLOOKUP(AB155,'[1]ESTADOS ACTUALES CONTRATO'!$E$4:$F$11,2,FALSE)</f>
        <v>2</v>
      </c>
      <c r="AD155" s="6"/>
      <c r="AE155" s="6"/>
      <c r="AF155" s="6" t="s">
        <v>236</v>
      </c>
      <c r="AG155" s="16" t="s">
        <v>237</v>
      </c>
    </row>
    <row r="156" spans="1:33" hidden="1" x14ac:dyDescent="0.25">
      <c r="A156" s="4" t="s">
        <v>33</v>
      </c>
      <c r="B156" s="5">
        <f>VLOOKUP(A156,[1]LOCALIDAD!$A$3:$C$22,3,FALSE)</f>
        <v>3</v>
      </c>
      <c r="C156" s="6" t="s">
        <v>135</v>
      </c>
      <c r="D156" s="7" t="str">
        <f t="shared" si="2"/>
        <v>O230616</v>
      </c>
      <c r="E156" s="8" t="s">
        <v>136</v>
      </c>
      <c r="F156" s="8" t="s">
        <v>137</v>
      </c>
      <c r="G156" s="6">
        <v>80768937</v>
      </c>
      <c r="H156" s="8" t="s">
        <v>238</v>
      </c>
      <c r="I156" s="6" t="s">
        <v>144</v>
      </c>
      <c r="J156" s="10">
        <f>VLOOKUP(I156,[1]TIPOS_CONTRATOS!$E$4:$F$19,2,FALSE)</f>
        <v>11</v>
      </c>
      <c r="K156" s="6">
        <v>220</v>
      </c>
      <c r="L156" s="11">
        <v>2022</v>
      </c>
      <c r="M156" s="6">
        <v>304</v>
      </c>
      <c r="N156" s="6">
        <v>284</v>
      </c>
      <c r="O156" s="12" t="s">
        <v>39</v>
      </c>
      <c r="P156" s="12" t="s">
        <v>56</v>
      </c>
      <c r="Q156" s="12">
        <v>44799</v>
      </c>
      <c r="R156" s="12">
        <v>44951</v>
      </c>
      <c r="S156" s="13">
        <v>15775000</v>
      </c>
      <c r="T156" s="13">
        <v>5784167</v>
      </c>
      <c r="U156" s="13">
        <v>5784166</v>
      </c>
      <c r="V156" s="6"/>
      <c r="W156" s="10" t="e">
        <f>VLOOKUP(V156,[1]TIPOS_ANULACION!$D$5:$E$6,2,FALSE)</f>
        <v>#N/A</v>
      </c>
      <c r="X156" s="13"/>
      <c r="Y156" s="6"/>
      <c r="Z156" s="12"/>
      <c r="AA156" s="15">
        <v>1</v>
      </c>
      <c r="AB156" s="6" t="s">
        <v>145</v>
      </c>
      <c r="AC156" s="10">
        <f>VLOOKUP(AB156,'[1]ESTADOS ACTUALES CONTRATO'!$E$4:$F$11,2,FALSE)</f>
        <v>6</v>
      </c>
      <c r="AD156" s="6"/>
      <c r="AE156" s="6"/>
      <c r="AF156" s="6" t="s">
        <v>226</v>
      </c>
      <c r="AG156" s="16" t="s">
        <v>227</v>
      </c>
    </row>
    <row r="157" spans="1:33" hidden="1" x14ac:dyDescent="0.25">
      <c r="A157" s="4" t="s">
        <v>33</v>
      </c>
      <c r="B157" s="5">
        <f>VLOOKUP(A157,[1]LOCALIDAD!$A$3:$C$22,3,FALSE)</f>
        <v>3</v>
      </c>
      <c r="C157" s="6" t="s">
        <v>135</v>
      </c>
      <c r="D157" s="7" t="str">
        <f t="shared" si="2"/>
        <v>O230616</v>
      </c>
      <c r="E157" s="8" t="s">
        <v>136</v>
      </c>
      <c r="F157" s="8" t="s">
        <v>137</v>
      </c>
      <c r="G157" s="6">
        <v>52851657</v>
      </c>
      <c r="H157" s="8" t="s">
        <v>239</v>
      </c>
      <c r="I157" s="6" t="s">
        <v>144</v>
      </c>
      <c r="J157" s="10">
        <f>VLOOKUP(I157,[1]TIPOS_CONTRATOS!$E$4:$F$19,2,FALSE)</f>
        <v>11</v>
      </c>
      <c r="K157" s="6">
        <v>221</v>
      </c>
      <c r="L157" s="11">
        <v>2022</v>
      </c>
      <c r="M157" s="6">
        <v>305</v>
      </c>
      <c r="N157" s="6">
        <v>285</v>
      </c>
      <c r="O157" s="12" t="s">
        <v>39</v>
      </c>
      <c r="P157" s="12" t="s">
        <v>56</v>
      </c>
      <c r="Q157" s="12">
        <v>44811</v>
      </c>
      <c r="R157" s="12">
        <v>44957</v>
      </c>
      <c r="S157" s="13">
        <v>11500000</v>
      </c>
      <c r="T157" s="13">
        <v>5060000</v>
      </c>
      <c r="U157" s="13">
        <v>3986666</v>
      </c>
      <c r="V157" s="6"/>
      <c r="W157" s="10" t="e">
        <f>VLOOKUP(V157,[1]TIPOS_ANULACION!$D$5:$E$6,2,FALSE)</f>
        <v>#N/A</v>
      </c>
      <c r="X157" s="13"/>
      <c r="Y157" s="6"/>
      <c r="Z157" s="12"/>
      <c r="AA157" s="15">
        <v>1073334</v>
      </c>
      <c r="AB157" s="6" t="s">
        <v>145</v>
      </c>
      <c r="AC157" s="10">
        <f>VLOOKUP(AB157,'[1]ESTADOS ACTUALES CONTRATO'!$E$4:$F$11,2,FALSE)</f>
        <v>6</v>
      </c>
      <c r="AD157" s="6"/>
      <c r="AE157" s="6"/>
      <c r="AF157" s="6" t="s">
        <v>226</v>
      </c>
      <c r="AG157" s="16" t="s">
        <v>227</v>
      </c>
    </row>
    <row r="158" spans="1:33" hidden="1" x14ac:dyDescent="0.25">
      <c r="A158" s="4" t="s">
        <v>33</v>
      </c>
      <c r="B158" s="5">
        <f>VLOOKUP(A158,[1]LOCALIDAD!$A$3:$C$22,3,FALSE)</f>
        <v>3</v>
      </c>
      <c r="C158" s="6" t="s">
        <v>135</v>
      </c>
      <c r="D158" s="7" t="str">
        <f t="shared" si="2"/>
        <v>O230616</v>
      </c>
      <c r="E158" s="8" t="s">
        <v>136</v>
      </c>
      <c r="F158" s="8" t="s">
        <v>137</v>
      </c>
      <c r="G158" s="6">
        <v>52703097</v>
      </c>
      <c r="H158" s="8" t="s">
        <v>240</v>
      </c>
      <c r="I158" s="6" t="s">
        <v>144</v>
      </c>
      <c r="J158" s="10">
        <f>VLOOKUP(I158,[1]TIPOS_CONTRATOS!$E$4:$F$19,2,FALSE)</f>
        <v>11</v>
      </c>
      <c r="K158" s="6">
        <v>222</v>
      </c>
      <c r="L158" s="11">
        <v>2022</v>
      </c>
      <c r="M158" s="6">
        <v>306</v>
      </c>
      <c r="N158" s="6">
        <v>286</v>
      </c>
      <c r="O158" s="12" t="s">
        <v>39</v>
      </c>
      <c r="P158" s="12" t="s">
        <v>40</v>
      </c>
      <c r="Q158" s="12">
        <v>44811</v>
      </c>
      <c r="R158" s="12">
        <v>44957</v>
      </c>
      <c r="S158" s="13">
        <v>11500000</v>
      </c>
      <c r="T158" s="13">
        <v>7666667</v>
      </c>
      <c r="U158" s="13">
        <v>3986666</v>
      </c>
      <c r="V158" s="6"/>
      <c r="W158" s="10" t="e">
        <f>VLOOKUP(V158,[1]TIPOS_ANULACION!$D$5:$E$6,2,FALSE)</f>
        <v>#N/A</v>
      </c>
      <c r="X158" s="13"/>
      <c r="Y158" s="6"/>
      <c r="Z158" s="12"/>
      <c r="AA158" s="15">
        <v>3680001</v>
      </c>
      <c r="AB158" s="6" t="s">
        <v>145</v>
      </c>
      <c r="AC158" s="10">
        <f>VLOOKUP(AB158,'[1]ESTADOS ACTUALES CONTRATO'!$E$4:$F$11,2,FALSE)</f>
        <v>6</v>
      </c>
      <c r="AD158" s="6"/>
      <c r="AE158" s="6"/>
      <c r="AF158" s="6" t="s">
        <v>226</v>
      </c>
      <c r="AG158" s="16" t="s">
        <v>227</v>
      </c>
    </row>
    <row r="159" spans="1:33" hidden="1" x14ac:dyDescent="0.25">
      <c r="A159" s="4" t="s">
        <v>33</v>
      </c>
      <c r="B159" s="5">
        <f>VLOOKUP(A159,[1]LOCALIDAD!$A$3:$C$22,3,FALSE)</f>
        <v>3</v>
      </c>
      <c r="C159" s="6" t="s">
        <v>135</v>
      </c>
      <c r="D159" s="7" t="str">
        <f t="shared" si="2"/>
        <v>O230616</v>
      </c>
      <c r="E159" s="8" t="s">
        <v>136</v>
      </c>
      <c r="F159" s="8" t="s">
        <v>137</v>
      </c>
      <c r="G159" s="6">
        <v>1019100145</v>
      </c>
      <c r="H159" s="8" t="s">
        <v>241</v>
      </c>
      <c r="I159" s="6" t="s">
        <v>144</v>
      </c>
      <c r="J159" s="10">
        <f>VLOOKUP(I159,[1]TIPOS_CONTRATOS!$E$4:$F$19,2,FALSE)</f>
        <v>11</v>
      </c>
      <c r="K159" s="6">
        <v>197</v>
      </c>
      <c r="L159" s="11">
        <v>2022</v>
      </c>
      <c r="M159" s="6">
        <v>307</v>
      </c>
      <c r="N159" s="6">
        <v>287</v>
      </c>
      <c r="O159" s="12" t="s">
        <v>39</v>
      </c>
      <c r="P159" s="12" t="s">
        <v>56</v>
      </c>
      <c r="Q159" s="12">
        <v>44806</v>
      </c>
      <c r="R159" s="12">
        <v>44957</v>
      </c>
      <c r="S159" s="13">
        <v>11500000</v>
      </c>
      <c r="T159" s="13">
        <v>4676667</v>
      </c>
      <c r="U159" s="13">
        <v>3910000</v>
      </c>
      <c r="V159" s="6"/>
      <c r="W159" s="10" t="e">
        <f>VLOOKUP(V159,[1]TIPOS_ANULACION!$D$5:$E$6,2,FALSE)</f>
        <v>#N/A</v>
      </c>
      <c r="X159" s="13"/>
      <c r="Y159" s="6"/>
      <c r="Z159" s="12"/>
      <c r="AA159" s="15">
        <v>766667</v>
      </c>
      <c r="AB159" s="6" t="s">
        <v>145</v>
      </c>
      <c r="AC159" s="10">
        <f>VLOOKUP(AB159,'[1]ESTADOS ACTUALES CONTRATO'!$E$4:$F$11,2,FALSE)</f>
        <v>6</v>
      </c>
      <c r="AD159" s="6"/>
      <c r="AE159" s="6"/>
      <c r="AF159" s="6" t="s">
        <v>226</v>
      </c>
      <c r="AG159" s="16" t="s">
        <v>227</v>
      </c>
    </row>
    <row r="160" spans="1:33" hidden="1" x14ac:dyDescent="0.25">
      <c r="A160" s="4" t="s">
        <v>33</v>
      </c>
      <c r="B160" s="5">
        <f>VLOOKUP(A160,[1]LOCALIDAD!$A$3:$C$22,3,FALSE)</f>
        <v>3</v>
      </c>
      <c r="C160" s="6" t="s">
        <v>135</v>
      </c>
      <c r="D160" s="7" t="str">
        <f t="shared" si="2"/>
        <v>O230616</v>
      </c>
      <c r="E160" s="8" t="s">
        <v>136</v>
      </c>
      <c r="F160" s="8" t="s">
        <v>137</v>
      </c>
      <c r="G160" s="6">
        <v>80228295</v>
      </c>
      <c r="H160" s="8" t="s">
        <v>242</v>
      </c>
      <c r="I160" s="6" t="s">
        <v>144</v>
      </c>
      <c r="J160" s="10">
        <f>VLOOKUP(I160,[1]TIPOS_CONTRATOS!$E$4:$F$19,2,FALSE)</f>
        <v>11</v>
      </c>
      <c r="K160" s="6">
        <v>227</v>
      </c>
      <c r="L160" s="11">
        <v>2022</v>
      </c>
      <c r="M160" s="6">
        <v>308</v>
      </c>
      <c r="N160" s="6">
        <v>288</v>
      </c>
      <c r="O160" s="12" t="s">
        <v>39</v>
      </c>
      <c r="P160" s="12" t="s">
        <v>56</v>
      </c>
      <c r="Q160" s="12">
        <v>44813</v>
      </c>
      <c r="R160" s="12">
        <v>44957</v>
      </c>
      <c r="S160" s="13">
        <v>11500000</v>
      </c>
      <c r="T160" s="13">
        <v>5213334</v>
      </c>
      <c r="U160" s="13">
        <v>3910000</v>
      </c>
      <c r="V160" s="6"/>
      <c r="W160" s="10" t="e">
        <f>VLOOKUP(V160,[1]TIPOS_ANULACION!$D$5:$E$6,2,FALSE)</f>
        <v>#N/A</v>
      </c>
      <c r="X160" s="13"/>
      <c r="Y160" s="6"/>
      <c r="Z160" s="12"/>
      <c r="AA160" s="15">
        <v>1303334</v>
      </c>
      <c r="AB160" s="6" t="s">
        <v>145</v>
      </c>
      <c r="AC160" s="10">
        <f>VLOOKUP(AB160,'[1]ESTADOS ACTUALES CONTRATO'!$E$4:$F$11,2,FALSE)</f>
        <v>6</v>
      </c>
      <c r="AD160" s="6"/>
      <c r="AE160" s="6"/>
      <c r="AF160" s="6" t="s">
        <v>226</v>
      </c>
      <c r="AG160" s="16" t="s">
        <v>227</v>
      </c>
    </row>
    <row r="161" spans="1:33" hidden="1" x14ac:dyDescent="0.25">
      <c r="A161" s="4" t="s">
        <v>33</v>
      </c>
      <c r="B161" s="5">
        <f>VLOOKUP(A161,[1]LOCALIDAD!$A$3:$C$22,3,FALSE)</f>
        <v>3</v>
      </c>
      <c r="C161" s="6" t="s">
        <v>135</v>
      </c>
      <c r="D161" s="7" t="str">
        <f t="shared" si="2"/>
        <v>O230616</v>
      </c>
      <c r="E161" s="8" t="s">
        <v>136</v>
      </c>
      <c r="F161" s="8" t="s">
        <v>137</v>
      </c>
      <c r="G161" s="6">
        <v>80109084</v>
      </c>
      <c r="H161" s="8" t="s">
        <v>243</v>
      </c>
      <c r="I161" s="6" t="s">
        <v>144</v>
      </c>
      <c r="J161" s="10">
        <f>VLOOKUP(I161,[1]TIPOS_CONTRATOS!$E$4:$F$19,2,FALSE)</f>
        <v>11</v>
      </c>
      <c r="K161" s="6">
        <v>235</v>
      </c>
      <c r="L161" s="11">
        <v>2022</v>
      </c>
      <c r="M161" s="6">
        <v>309</v>
      </c>
      <c r="N161" s="6">
        <v>289</v>
      </c>
      <c r="O161" s="12" t="s">
        <v>39</v>
      </c>
      <c r="P161" s="12" t="s">
        <v>56</v>
      </c>
      <c r="Q161" s="12">
        <v>44819</v>
      </c>
      <c r="R161" s="12">
        <v>44957</v>
      </c>
      <c r="S161" s="13">
        <v>11500000</v>
      </c>
      <c r="T161" s="13">
        <v>5673334</v>
      </c>
      <c r="U161" s="13">
        <v>2300014</v>
      </c>
      <c r="V161" s="6"/>
      <c r="W161" s="10" t="e">
        <f>VLOOKUP(V161,[1]TIPOS_ANULACION!$D$5:$E$6,2,FALSE)</f>
        <v>#N/A</v>
      </c>
      <c r="X161" s="13"/>
      <c r="Y161" s="6"/>
      <c r="Z161" s="12"/>
      <c r="AA161" s="15">
        <v>3373320</v>
      </c>
      <c r="AB161" s="6" t="s">
        <v>145</v>
      </c>
      <c r="AC161" s="10">
        <f>VLOOKUP(AB161,'[1]ESTADOS ACTUALES CONTRATO'!$E$4:$F$11,2,FALSE)</f>
        <v>6</v>
      </c>
      <c r="AD161" s="6"/>
      <c r="AE161" s="6"/>
      <c r="AF161" s="6" t="s">
        <v>226</v>
      </c>
      <c r="AG161" s="16" t="s">
        <v>227</v>
      </c>
    </row>
    <row r="162" spans="1:33" hidden="1" x14ac:dyDescent="0.25">
      <c r="A162" s="4" t="s">
        <v>33</v>
      </c>
      <c r="B162" s="5">
        <f>VLOOKUP(A162,[1]LOCALIDAD!$A$3:$C$22,3,FALSE)</f>
        <v>3</v>
      </c>
      <c r="C162" s="6" t="s">
        <v>135</v>
      </c>
      <c r="D162" s="7" t="str">
        <f t="shared" si="2"/>
        <v>O230616</v>
      </c>
      <c r="E162" s="8" t="s">
        <v>136</v>
      </c>
      <c r="F162" s="8" t="s">
        <v>137</v>
      </c>
      <c r="G162" s="6">
        <v>1026580557</v>
      </c>
      <c r="H162" s="8" t="s">
        <v>244</v>
      </c>
      <c r="I162" s="6" t="s">
        <v>144</v>
      </c>
      <c r="J162" s="10">
        <f>VLOOKUP(I162,[1]TIPOS_CONTRATOS!$E$4:$F$19,2,FALSE)</f>
        <v>11</v>
      </c>
      <c r="K162" s="6">
        <v>232</v>
      </c>
      <c r="L162" s="11">
        <v>2022</v>
      </c>
      <c r="M162" s="6">
        <v>310</v>
      </c>
      <c r="N162" s="6">
        <v>290</v>
      </c>
      <c r="O162" s="12" t="s">
        <v>39</v>
      </c>
      <c r="P162" s="12" t="s">
        <v>56</v>
      </c>
      <c r="Q162" s="12">
        <v>44823</v>
      </c>
      <c r="R162" s="12">
        <v>44975</v>
      </c>
      <c r="S162" s="13">
        <v>11500000</v>
      </c>
      <c r="T162" s="13">
        <v>5980000</v>
      </c>
      <c r="U162" s="13">
        <v>3910000</v>
      </c>
      <c r="V162" s="6"/>
      <c r="W162" s="10" t="e">
        <f>VLOOKUP(V162,[1]TIPOS_ANULACION!$D$5:$E$6,2,FALSE)</f>
        <v>#N/A</v>
      </c>
      <c r="X162" s="13"/>
      <c r="Y162" s="6"/>
      <c r="Z162" s="12"/>
      <c r="AA162" s="15">
        <v>2070000</v>
      </c>
      <c r="AB162" s="6" t="s">
        <v>145</v>
      </c>
      <c r="AC162" s="10">
        <f>VLOOKUP(AB162,'[1]ESTADOS ACTUALES CONTRATO'!$E$4:$F$11,2,FALSE)</f>
        <v>6</v>
      </c>
      <c r="AD162" s="6"/>
      <c r="AE162" s="6"/>
      <c r="AF162" s="6" t="s">
        <v>226</v>
      </c>
      <c r="AG162" s="16" t="s">
        <v>227</v>
      </c>
    </row>
    <row r="163" spans="1:33" x14ac:dyDescent="0.25">
      <c r="A163" s="4" t="s">
        <v>33</v>
      </c>
      <c r="B163" s="5">
        <f>VLOOKUP(A163,[1]LOCALIDAD!$A$3:$C$22,3,FALSE)</f>
        <v>3</v>
      </c>
      <c r="C163" s="6" t="s">
        <v>135</v>
      </c>
      <c r="D163" s="7" t="str">
        <f t="shared" si="2"/>
        <v>O230616</v>
      </c>
      <c r="E163" s="8" t="s">
        <v>136</v>
      </c>
      <c r="F163" s="8" t="s">
        <v>137</v>
      </c>
      <c r="G163" s="6">
        <v>900117244</v>
      </c>
      <c r="H163" s="8" t="s">
        <v>82</v>
      </c>
      <c r="I163" s="6" t="s">
        <v>47</v>
      </c>
      <c r="J163" s="10">
        <f>VLOOKUP(I163,[1]TIPOS_CONTRATOS!$E$4:$F$19,2,FALSE)</f>
        <v>10</v>
      </c>
      <c r="K163" s="6">
        <v>95772</v>
      </c>
      <c r="L163" s="11">
        <v>2022</v>
      </c>
      <c r="M163" s="6">
        <v>311</v>
      </c>
      <c r="N163" s="6">
        <v>291</v>
      </c>
      <c r="O163" s="12" t="s">
        <v>39</v>
      </c>
      <c r="P163" s="12" t="s">
        <v>40</v>
      </c>
      <c r="Q163" s="12">
        <v>44813</v>
      </c>
      <c r="R163" s="12">
        <v>45300</v>
      </c>
      <c r="S163" s="13">
        <v>138910464</v>
      </c>
      <c r="T163" s="13">
        <v>15000000</v>
      </c>
      <c r="U163" s="13">
        <v>1337322</v>
      </c>
      <c r="V163" s="6"/>
      <c r="W163" s="10" t="e">
        <f>VLOOKUP(V163,[1]TIPOS_ANULACION!$D$5:$E$6,2,FALSE)</f>
        <v>#N/A</v>
      </c>
      <c r="X163" s="13"/>
      <c r="Y163" s="6"/>
      <c r="Z163" s="12"/>
      <c r="AA163" s="15">
        <v>13662678</v>
      </c>
      <c r="AB163" s="6" t="s">
        <v>80</v>
      </c>
      <c r="AC163" s="10">
        <f>VLOOKUP(AB163,'[1]ESTADOS ACTUALES CONTRATO'!$E$4:$F$11,2,FALSE)</f>
        <v>1</v>
      </c>
      <c r="AD163" s="6"/>
      <c r="AE163" s="6"/>
      <c r="AF163" s="6" t="s">
        <v>132</v>
      </c>
      <c r="AG163" s="16" t="s">
        <v>133</v>
      </c>
    </row>
    <row r="164" spans="1:33" hidden="1" x14ac:dyDescent="0.25">
      <c r="A164" s="4" t="s">
        <v>33</v>
      </c>
      <c r="B164" s="5">
        <f>VLOOKUP(A164,[1]LOCALIDAD!$A$3:$C$22,3,FALSE)</f>
        <v>3</v>
      </c>
      <c r="C164" s="6" t="s">
        <v>135</v>
      </c>
      <c r="D164" s="7" t="str">
        <f t="shared" si="2"/>
        <v>O230616</v>
      </c>
      <c r="E164" s="8" t="s">
        <v>136</v>
      </c>
      <c r="F164" s="8" t="s">
        <v>137</v>
      </c>
      <c r="G164" s="6">
        <v>51738233</v>
      </c>
      <c r="H164" s="8" t="s">
        <v>245</v>
      </c>
      <c r="I164" s="6" t="s">
        <v>144</v>
      </c>
      <c r="J164" s="10">
        <f>VLOOKUP(I164,[1]TIPOS_CONTRATOS!$E$4:$F$19,2,FALSE)</f>
        <v>11</v>
      </c>
      <c r="K164" s="6">
        <v>272</v>
      </c>
      <c r="L164" s="11">
        <v>2022</v>
      </c>
      <c r="M164" s="6">
        <v>312</v>
      </c>
      <c r="N164" s="6">
        <v>292</v>
      </c>
      <c r="O164" s="12" t="s">
        <v>39</v>
      </c>
      <c r="P164" s="12" t="s">
        <v>40</v>
      </c>
      <c r="Q164" s="12">
        <v>44866</v>
      </c>
      <c r="R164" s="12">
        <v>44957</v>
      </c>
      <c r="S164" s="13">
        <v>11700000</v>
      </c>
      <c r="T164" s="13">
        <v>7800000</v>
      </c>
      <c r="U164" s="13">
        <v>7800000</v>
      </c>
      <c r="V164" s="6"/>
      <c r="W164" s="10" t="e">
        <f>VLOOKUP(V164,[1]TIPOS_ANULACION!$D$5:$E$6,2,FALSE)</f>
        <v>#N/A</v>
      </c>
      <c r="X164" s="13"/>
      <c r="Y164" s="6"/>
      <c r="Z164" s="12"/>
      <c r="AA164" s="15">
        <v>0</v>
      </c>
      <c r="AB164" s="6" t="s">
        <v>145</v>
      </c>
      <c r="AC164" s="10">
        <f>VLOOKUP(AB164,'[1]ESTADOS ACTUALES CONTRATO'!$E$4:$F$11,2,FALSE)</f>
        <v>6</v>
      </c>
      <c r="AD164" s="6"/>
      <c r="AE164" s="6"/>
      <c r="AF164" s="6" t="s">
        <v>149</v>
      </c>
      <c r="AG164" s="16" t="s">
        <v>149</v>
      </c>
    </row>
    <row r="165" spans="1:33" x14ac:dyDescent="0.25">
      <c r="A165" s="4" t="s">
        <v>33</v>
      </c>
      <c r="B165" s="5">
        <f>VLOOKUP(A165,[1]LOCALIDAD!$A$3:$C$22,3,FALSE)</f>
        <v>3</v>
      </c>
      <c r="C165" s="6" t="s">
        <v>135</v>
      </c>
      <c r="D165" s="7" t="str">
        <f t="shared" si="2"/>
        <v>O230616</v>
      </c>
      <c r="E165" s="8" t="s">
        <v>136</v>
      </c>
      <c r="F165" s="8" t="s">
        <v>137</v>
      </c>
      <c r="G165" s="6">
        <v>830133329</v>
      </c>
      <c r="H165" s="8" t="s">
        <v>170</v>
      </c>
      <c r="I165" s="6" t="s">
        <v>47</v>
      </c>
      <c r="J165" s="10">
        <f>VLOOKUP(I165,[1]TIPOS_CONTRATOS!$E$4:$F$19,2,FALSE)</f>
        <v>10</v>
      </c>
      <c r="K165" s="6">
        <v>330</v>
      </c>
      <c r="L165" s="11">
        <v>2022</v>
      </c>
      <c r="M165" s="6">
        <v>313</v>
      </c>
      <c r="N165" s="6">
        <v>293</v>
      </c>
      <c r="O165" s="12" t="s">
        <v>39</v>
      </c>
      <c r="P165" s="12" t="s">
        <v>40</v>
      </c>
      <c r="Q165" s="12">
        <v>44963</v>
      </c>
      <c r="R165" s="12">
        <v>45290</v>
      </c>
      <c r="S165" s="13">
        <v>464000000</v>
      </c>
      <c r="T165" s="13">
        <v>16500000</v>
      </c>
      <c r="U165" s="13">
        <v>2475000</v>
      </c>
      <c r="V165" s="6"/>
      <c r="W165" s="10" t="e">
        <f>VLOOKUP(V165,[1]TIPOS_ANULACION!$D$5:$E$6,2,FALSE)</f>
        <v>#N/A</v>
      </c>
      <c r="X165" s="13"/>
      <c r="Y165" s="6"/>
      <c r="Z165" s="12"/>
      <c r="AA165" s="15">
        <v>14025000</v>
      </c>
      <c r="AB165" s="6" t="s">
        <v>80</v>
      </c>
      <c r="AC165" s="10">
        <f>VLOOKUP(AB165,'[1]ESTADOS ACTUALES CONTRATO'!$E$4:$F$11,2,FALSE)</f>
        <v>1</v>
      </c>
      <c r="AD165" s="6"/>
      <c r="AE165" s="6"/>
      <c r="AF165" s="6" t="s">
        <v>171</v>
      </c>
      <c r="AG165" s="16" t="s">
        <v>172</v>
      </c>
    </row>
    <row r="166" spans="1:33" hidden="1" x14ac:dyDescent="0.25">
      <c r="A166" s="4" t="s">
        <v>33</v>
      </c>
      <c r="B166" s="5">
        <f>VLOOKUP(A166,[1]LOCALIDAD!$A$3:$C$22,3,FALSE)</f>
        <v>3</v>
      </c>
      <c r="C166" s="6" t="s">
        <v>135</v>
      </c>
      <c r="D166" s="7" t="str">
        <f t="shared" si="2"/>
        <v>O230616</v>
      </c>
      <c r="E166" s="8" t="s">
        <v>136</v>
      </c>
      <c r="F166" s="8" t="s">
        <v>137</v>
      </c>
      <c r="G166" s="6">
        <v>80228295</v>
      </c>
      <c r="H166" s="8" t="s">
        <v>242</v>
      </c>
      <c r="I166" s="6" t="s">
        <v>144</v>
      </c>
      <c r="J166" s="10">
        <f>VLOOKUP(I166,[1]TIPOS_CONTRATOS!$E$4:$F$19,2,FALSE)</f>
        <v>11</v>
      </c>
      <c r="K166" s="6">
        <v>227</v>
      </c>
      <c r="L166" s="11">
        <v>2022</v>
      </c>
      <c r="M166" s="6">
        <v>314</v>
      </c>
      <c r="N166" s="6">
        <v>294</v>
      </c>
      <c r="O166" s="12" t="s">
        <v>39</v>
      </c>
      <c r="P166" s="12" t="s">
        <v>56</v>
      </c>
      <c r="Q166" s="12">
        <v>44813</v>
      </c>
      <c r="R166" s="12">
        <v>44957</v>
      </c>
      <c r="S166" s="13">
        <v>11500000</v>
      </c>
      <c r="T166" s="13">
        <v>1609986</v>
      </c>
      <c r="U166" s="13">
        <v>0</v>
      </c>
      <c r="V166" s="6"/>
      <c r="W166" s="10" t="e">
        <f>VLOOKUP(V166,[1]TIPOS_ANULACION!$D$5:$E$6,2,FALSE)</f>
        <v>#N/A</v>
      </c>
      <c r="X166" s="13"/>
      <c r="Y166" s="6"/>
      <c r="Z166" s="12"/>
      <c r="AA166" s="15">
        <v>1609986</v>
      </c>
      <c r="AB166" s="6" t="s">
        <v>145</v>
      </c>
      <c r="AC166" s="10">
        <f>VLOOKUP(AB166,'[1]ESTADOS ACTUALES CONTRATO'!$E$4:$F$11,2,FALSE)</f>
        <v>6</v>
      </c>
      <c r="AD166" s="6"/>
      <c r="AE166" s="6"/>
      <c r="AF166" s="6" t="s">
        <v>226</v>
      </c>
      <c r="AG166" s="16" t="s">
        <v>227</v>
      </c>
    </row>
    <row r="167" spans="1:33" hidden="1" x14ac:dyDescent="0.25">
      <c r="A167" s="4" t="s">
        <v>33</v>
      </c>
      <c r="B167" s="5">
        <f>VLOOKUP(A167,[1]LOCALIDAD!$A$3:$C$22,3,FALSE)</f>
        <v>3</v>
      </c>
      <c r="C167" s="6" t="s">
        <v>135</v>
      </c>
      <c r="D167" s="7" t="str">
        <f t="shared" si="2"/>
        <v>O230616</v>
      </c>
      <c r="E167" s="8" t="s">
        <v>136</v>
      </c>
      <c r="F167" s="8" t="s">
        <v>137</v>
      </c>
      <c r="G167" s="6">
        <v>52851657</v>
      </c>
      <c r="H167" s="8" t="s">
        <v>239</v>
      </c>
      <c r="I167" s="6" t="s">
        <v>144</v>
      </c>
      <c r="J167" s="10">
        <f>VLOOKUP(I167,[1]TIPOS_CONTRATOS!$E$4:$F$19,2,FALSE)</f>
        <v>11</v>
      </c>
      <c r="K167" s="6">
        <v>221</v>
      </c>
      <c r="L167" s="11">
        <v>2022</v>
      </c>
      <c r="M167" s="6">
        <v>315</v>
      </c>
      <c r="N167" s="6">
        <v>295</v>
      </c>
      <c r="O167" s="12" t="s">
        <v>39</v>
      </c>
      <c r="P167" s="12" t="s">
        <v>56</v>
      </c>
      <c r="Q167" s="12">
        <v>44811</v>
      </c>
      <c r="R167" s="12">
        <v>44957</v>
      </c>
      <c r="S167" s="13">
        <v>11500000</v>
      </c>
      <c r="T167" s="13">
        <v>1686652</v>
      </c>
      <c r="U167" s="13">
        <v>0</v>
      </c>
      <c r="V167" s="6"/>
      <c r="W167" s="10" t="e">
        <f>VLOOKUP(V167,[1]TIPOS_ANULACION!$D$5:$E$6,2,FALSE)</f>
        <v>#N/A</v>
      </c>
      <c r="X167" s="13"/>
      <c r="Y167" s="6"/>
      <c r="Z167" s="12"/>
      <c r="AA167" s="15">
        <v>1686652</v>
      </c>
      <c r="AB167" s="6" t="s">
        <v>145</v>
      </c>
      <c r="AC167" s="10">
        <f>VLOOKUP(AB167,'[1]ESTADOS ACTUALES CONTRATO'!$E$4:$F$11,2,FALSE)</f>
        <v>6</v>
      </c>
      <c r="AD167" s="6"/>
      <c r="AE167" s="6"/>
      <c r="AF167" s="6" t="s">
        <v>226</v>
      </c>
      <c r="AG167" s="16" t="s">
        <v>227</v>
      </c>
    </row>
    <row r="168" spans="1:33" hidden="1" x14ac:dyDescent="0.25">
      <c r="A168" s="4" t="s">
        <v>33</v>
      </c>
      <c r="B168" s="5">
        <f>VLOOKUP(A168,[1]LOCALIDAD!$A$3:$C$22,3,FALSE)</f>
        <v>3</v>
      </c>
      <c r="C168" s="6" t="s">
        <v>135</v>
      </c>
      <c r="D168" s="7" t="str">
        <f t="shared" si="2"/>
        <v>O230616</v>
      </c>
      <c r="E168" s="8" t="s">
        <v>136</v>
      </c>
      <c r="F168" s="8" t="s">
        <v>137</v>
      </c>
      <c r="G168" s="6">
        <v>53129126</v>
      </c>
      <c r="H168" s="8" t="s">
        <v>246</v>
      </c>
      <c r="I168" s="6" t="s">
        <v>144</v>
      </c>
      <c r="J168" s="10">
        <f>VLOOKUP(I168,[1]TIPOS_CONTRATOS!$E$4:$F$19,2,FALSE)</f>
        <v>11</v>
      </c>
      <c r="K168" s="6">
        <v>222</v>
      </c>
      <c r="L168" s="11">
        <v>2022</v>
      </c>
      <c r="M168" s="6">
        <v>316</v>
      </c>
      <c r="N168" s="6">
        <v>296</v>
      </c>
      <c r="O168" s="12" t="s">
        <v>39</v>
      </c>
      <c r="P168" s="12" t="s">
        <v>40</v>
      </c>
      <c r="Q168" s="12">
        <v>44811</v>
      </c>
      <c r="R168" s="12">
        <v>44957</v>
      </c>
      <c r="S168" s="13">
        <v>11500000</v>
      </c>
      <c r="T168" s="13">
        <v>1686652</v>
      </c>
      <c r="U168" s="13">
        <v>0</v>
      </c>
      <c r="V168" s="6"/>
      <c r="W168" s="10" t="e">
        <f>VLOOKUP(V168,[1]TIPOS_ANULACION!$D$5:$E$6,2,FALSE)</f>
        <v>#N/A</v>
      </c>
      <c r="X168" s="13"/>
      <c r="Y168" s="6"/>
      <c r="Z168" s="12"/>
      <c r="AA168" s="15">
        <v>1686652</v>
      </c>
      <c r="AB168" s="6" t="s">
        <v>145</v>
      </c>
      <c r="AC168" s="10">
        <f>VLOOKUP(AB168,'[1]ESTADOS ACTUALES CONTRATO'!$E$4:$F$11,2,FALSE)</f>
        <v>6</v>
      </c>
      <c r="AD168" s="6"/>
      <c r="AE168" s="6"/>
      <c r="AF168" s="6" t="s">
        <v>226</v>
      </c>
      <c r="AG168" s="16" t="s">
        <v>227</v>
      </c>
    </row>
    <row r="169" spans="1:33" hidden="1" x14ac:dyDescent="0.25">
      <c r="A169" s="4" t="s">
        <v>33</v>
      </c>
      <c r="B169" s="5">
        <f>VLOOKUP(A169,[1]LOCALIDAD!$A$3:$C$22,3,FALSE)</f>
        <v>3</v>
      </c>
      <c r="C169" s="6" t="s">
        <v>135</v>
      </c>
      <c r="D169" s="7" t="str">
        <f t="shared" si="2"/>
        <v>O230616</v>
      </c>
      <c r="E169" s="8" t="s">
        <v>136</v>
      </c>
      <c r="F169" s="8" t="s">
        <v>137</v>
      </c>
      <c r="G169" s="6">
        <v>1026580557</v>
      </c>
      <c r="H169" s="8" t="s">
        <v>244</v>
      </c>
      <c r="I169" s="6" t="s">
        <v>144</v>
      </c>
      <c r="J169" s="10">
        <f>VLOOKUP(I169,[1]TIPOS_CONTRATOS!$E$4:$F$19,2,FALSE)</f>
        <v>11</v>
      </c>
      <c r="K169" s="6">
        <v>232</v>
      </c>
      <c r="L169" s="11">
        <v>2022</v>
      </c>
      <c r="M169" s="6">
        <v>317</v>
      </c>
      <c r="N169" s="6">
        <v>297</v>
      </c>
      <c r="O169" s="12" t="s">
        <v>39</v>
      </c>
      <c r="P169" s="12" t="s">
        <v>56</v>
      </c>
      <c r="Q169" s="12">
        <v>44823</v>
      </c>
      <c r="R169" s="12">
        <v>44975</v>
      </c>
      <c r="S169" s="13">
        <v>11500000</v>
      </c>
      <c r="T169" s="13">
        <v>1609986</v>
      </c>
      <c r="U169" s="13">
        <v>0</v>
      </c>
      <c r="V169" s="6"/>
      <c r="W169" s="10" t="e">
        <f>VLOOKUP(V169,[1]TIPOS_ANULACION!$D$5:$E$6,2,FALSE)</f>
        <v>#N/A</v>
      </c>
      <c r="X169" s="13"/>
      <c r="Y169" s="6"/>
      <c r="Z169" s="12"/>
      <c r="AA169" s="15">
        <v>1609986</v>
      </c>
      <c r="AB169" s="6" t="s">
        <v>145</v>
      </c>
      <c r="AC169" s="10">
        <f>VLOOKUP(AB169,'[1]ESTADOS ACTUALES CONTRATO'!$E$4:$F$11,2,FALSE)</f>
        <v>6</v>
      </c>
      <c r="AD169" s="6"/>
      <c r="AE169" s="6"/>
      <c r="AF169" s="6" t="s">
        <v>226</v>
      </c>
      <c r="AG169" s="16" t="s">
        <v>227</v>
      </c>
    </row>
    <row r="170" spans="1:33" hidden="1" x14ac:dyDescent="0.25">
      <c r="A170" s="4" t="s">
        <v>33</v>
      </c>
      <c r="B170" s="5">
        <f>VLOOKUP(A170,[1]LOCALIDAD!$A$3:$C$22,3,FALSE)</f>
        <v>3</v>
      </c>
      <c r="C170" s="6" t="s">
        <v>135</v>
      </c>
      <c r="D170" s="7" t="str">
        <f t="shared" si="2"/>
        <v>O230616</v>
      </c>
      <c r="E170" s="8" t="s">
        <v>136</v>
      </c>
      <c r="F170" s="8" t="s">
        <v>137</v>
      </c>
      <c r="G170" s="6">
        <v>80109084</v>
      </c>
      <c r="H170" s="8" t="s">
        <v>243</v>
      </c>
      <c r="I170" s="6" t="s">
        <v>144</v>
      </c>
      <c r="J170" s="10">
        <f>VLOOKUP(I170,[1]TIPOS_CONTRATOS!$E$4:$F$19,2,FALSE)</f>
        <v>11</v>
      </c>
      <c r="K170" s="6">
        <v>235</v>
      </c>
      <c r="L170" s="11">
        <v>2022</v>
      </c>
      <c r="M170" s="6">
        <v>318</v>
      </c>
      <c r="N170" s="6">
        <v>298</v>
      </c>
      <c r="O170" s="12" t="s">
        <v>39</v>
      </c>
      <c r="P170" s="12" t="s">
        <v>56</v>
      </c>
      <c r="Q170" s="12">
        <v>44819</v>
      </c>
      <c r="R170" s="12">
        <v>44957</v>
      </c>
      <c r="S170" s="13">
        <v>11500000</v>
      </c>
      <c r="T170" s="13">
        <v>1609986</v>
      </c>
      <c r="U170" s="13">
        <v>1609986</v>
      </c>
      <c r="V170" s="6"/>
      <c r="W170" s="10" t="e">
        <f>VLOOKUP(V170,[1]TIPOS_ANULACION!$D$5:$E$6,2,FALSE)</f>
        <v>#N/A</v>
      </c>
      <c r="X170" s="13"/>
      <c r="Y170" s="6"/>
      <c r="Z170" s="12"/>
      <c r="AA170" s="15">
        <v>0</v>
      </c>
      <c r="AB170" s="6" t="s">
        <v>145</v>
      </c>
      <c r="AC170" s="10">
        <f>VLOOKUP(AB170,'[1]ESTADOS ACTUALES CONTRATO'!$E$4:$F$11,2,FALSE)</f>
        <v>6</v>
      </c>
      <c r="AD170" s="6"/>
      <c r="AE170" s="6"/>
      <c r="AF170" s="6" t="s">
        <v>226</v>
      </c>
      <c r="AG170" s="16" t="s">
        <v>227</v>
      </c>
    </row>
    <row r="171" spans="1:33" hidden="1" x14ac:dyDescent="0.25">
      <c r="A171" s="4" t="s">
        <v>33</v>
      </c>
      <c r="B171" s="5">
        <f>VLOOKUP(A171,[1]LOCALIDAD!$A$3:$C$22,3,FALSE)</f>
        <v>3</v>
      </c>
      <c r="C171" s="6" t="s">
        <v>135</v>
      </c>
      <c r="D171" s="7" t="str">
        <f t="shared" si="2"/>
        <v>O230616</v>
      </c>
      <c r="E171" s="8" t="s">
        <v>136</v>
      </c>
      <c r="F171" s="8" t="s">
        <v>137</v>
      </c>
      <c r="G171" s="6">
        <v>1019100145</v>
      </c>
      <c r="H171" s="8" t="s">
        <v>241</v>
      </c>
      <c r="I171" s="6" t="s">
        <v>144</v>
      </c>
      <c r="J171" s="10">
        <f>VLOOKUP(I171,[1]TIPOS_CONTRATOS!$E$4:$F$19,2,FALSE)</f>
        <v>11</v>
      </c>
      <c r="K171" s="6">
        <v>197</v>
      </c>
      <c r="L171" s="11">
        <v>2022</v>
      </c>
      <c r="M171" s="6">
        <v>319</v>
      </c>
      <c r="N171" s="6">
        <v>299</v>
      </c>
      <c r="O171" s="12" t="s">
        <v>39</v>
      </c>
      <c r="P171" s="12" t="s">
        <v>56</v>
      </c>
      <c r="Q171" s="12">
        <v>44806</v>
      </c>
      <c r="R171" s="12">
        <v>44957</v>
      </c>
      <c r="S171" s="13">
        <v>11500000</v>
      </c>
      <c r="T171" s="13">
        <v>1609986</v>
      </c>
      <c r="U171" s="13">
        <v>0</v>
      </c>
      <c r="V171" s="6"/>
      <c r="W171" s="10" t="e">
        <f>VLOOKUP(V171,[1]TIPOS_ANULACION!$D$5:$E$6,2,FALSE)</f>
        <v>#N/A</v>
      </c>
      <c r="X171" s="13"/>
      <c r="Y171" s="6"/>
      <c r="Z171" s="12"/>
      <c r="AA171" s="15">
        <v>1609986</v>
      </c>
      <c r="AB171" s="6" t="s">
        <v>145</v>
      </c>
      <c r="AC171" s="10">
        <f>VLOOKUP(AB171,'[1]ESTADOS ACTUALES CONTRATO'!$E$4:$F$11,2,FALSE)</f>
        <v>6</v>
      </c>
      <c r="AD171" s="6"/>
      <c r="AE171" s="6"/>
      <c r="AF171" s="6" t="s">
        <v>226</v>
      </c>
      <c r="AG171" s="16" t="s">
        <v>227</v>
      </c>
    </row>
    <row r="172" spans="1:33" hidden="1" x14ac:dyDescent="0.25">
      <c r="A172" s="4" t="s">
        <v>33</v>
      </c>
      <c r="B172" s="5">
        <f>VLOOKUP(A172,[1]LOCALIDAD!$A$3:$C$22,3,FALSE)</f>
        <v>3</v>
      </c>
      <c r="C172" s="6" t="s">
        <v>135</v>
      </c>
      <c r="D172" s="7" t="str">
        <f t="shared" si="2"/>
        <v>O230616</v>
      </c>
      <c r="E172" s="8" t="s">
        <v>136</v>
      </c>
      <c r="F172" s="8" t="s">
        <v>137</v>
      </c>
      <c r="G172" s="6">
        <v>79957713</v>
      </c>
      <c r="H172" s="8" t="s">
        <v>247</v>
      </c>
      <c r="I172" s="6" t="s">
        <v>144</v>
      </c>
      <c r="J172" s="10">
        <f>VLOOKUP(I172,[1]TIPOS_CONTRATOS!$E$4:$F$19,2,FALSE)</f>
        <v>11</v>
      </c>
      <c r="K172" s="6">
        <v>196</v>
      </c>
      <c r="L172" s="11">
        <v>2022</v>
      </c>
      <c r="M172" s="6">
        <v>320</v>
      </c>
      <c r="N172" s="6">
        <v>300</v>
      </c>
      <c r="O172" s="12" t="s">
        <v>39</v>
      </c>
      <c r="P172" s="12" t="s">
        <v>56</v>
      </c>
      <c r="Q172" s="12">
        <v>44806</v>
      </c>
      <c r="R172" s="12">
        <v>45018</v>
      </c>
      <c r="S172" s="13">
        <v>11500000</v>
      </c>
      <c r="T172" s="13">
        <v>1686652</v>
      </c>
      <c r="U172" s="13">
        <v>0</v>
      </c>
      <c r="V172" s="6"/>
      <c r="W172" s="10" t="e">
        <f>VLOOKUP(V172,[1]TIPOS_ANULACION!$D$5:$E$6,2,FALSE)</f>
        <v>#N/A</v>
      </c>
      <c r="X172" s="13"/>
      <c r="Y172" s="6"/>
      <c r="Z172" s="12"/>
      <c r="AA172" s="15">
        <v>1686652</v>
      </c>
      <c r="AB172" s="6" t="s">
        <v>145</v>
      </c>
      <c r="AC172" s="10">
        <f>VLOOKUP(AB172,'[1]ESTADOS ACTUALES CONTRATO'!$E$4:$F$11,2,FALSE)</f>
        <v>6</v>
      </c>
      <c r="AD172" s="6"/>
      <c r="AE172" s="6"/>
      <c r="AF172" s="6" t="s">
        <v>226</v>
      </c>
      <c r="AG172" s="16" t="s">
        <v>227</v>
      </c>
    </row>
    <row r="173" spans="1:33" x14ac:dyDescent="0.25">
      <c r="A173" s="4" t="s">
        <v>33</v>
      </c>
      <c r="B173" s="5">
        <f>VLOOKUP(A173,[1]LOCALIDAD!$A$3:$C$22,3,FALSE)</f>
        <v>3</v>
      </c>
      <c r="C173" s="6" t="s">
        <v>135</v>
      </c>
      <c r="D173" s="7" t="str">
        <f t="shared" si="2"/>
        <v>O230616</v>
      </c>
      <c r="E173" s="8" t="s">
        <v>136</v>
      </c>
      <c r="F173" s="8" t="s">
        <v>137</v>
      </c>
      <c r="G173" s="6">
        <v>900573269</v>
      </c>
      <c r="H173" s="8" t="s">
        <v>248</v>
      </c>
      <c r="I173" s="6" t="s">
        <v>184</v>
      </c>
      <c r="J173" s="10">
        <f>VLOOKUP(I173,[1]TIPOS_CONTRATOS!$E$4:$F$19,2,FALSE)</f>
        <v>18</v>
      </c>
      <c r="K173" s="6">
        <v>277</v>
      </c>
      <c r="L173" s="11">
        <v>2021</v>
      </c>
      <c r="M173" s="6">
        <v>368</v>
      </c>
      <c r="N173" s="6">
        <v>348</v>
      </c>
      <c r="O173" s="12" t="s">
        <v>39</v>
      </c>
      <c r="P173" s="12" t="s">
        <v>56</v>
      </c>
      <c r="Q173" s="12">
        <v>44593</v>
      </c>
      <c r="R173" s="12">
        <v>44711</v>
      </c>
      <c r="S173" s="13">
        <v>69711930</v>
      </c>
      <c r="T173" s="13">
        <v>14732454</v>
      </c>
      <c r="U173" s="13">
        <v>0</v>
      </c>
      <c r="V173" s="6"/>
      <c r="W173" s="10" t="e">
        <f>VLOOKUP(V173,[1]TIPOS_ANULACION!$D$5:$E$6,2,FALSE)</f>
        <v>#N/A</v>
      </c>
      <c r="X173" s="13"/>
      <c r="Y173" s="6"/>
      <c r="Z173" s="12"/>
      <c r="AA173" s="15">
        <v>14732454</v>
      </c>
      <c r="AB173" s="6" t="s">
        <v>80</v>
      </c>
      <c r="AC173" s="10">
        <f>VLOOKUP(AB173,'[1]ESTADOS ACTUALES CONTRATO'!$E$4:$F$11,2,FALSE)</f>
        <v>1</v>
      </c>
      <c r="AD173" s="6"/>
      <c r="AE173" s="6" t="s">
        <v>249</v>
      </c>
      <c r="AF173" s="6" t="s">
        <v>250</v>
      </c>
      <c r="AG173" s="16"/>
    </row>
    <row r="174" spans="1:33" x14ac:dyDescent="0.25">
      <c r="A174" s="4" t="s">
        <v>33</v>
      </c>
      <c r="B174" s="5">
        <f>VLOOKUP(A174,[1]LOCALIDAD!$A$3:$C$22,3,FALSE)</f>
        <v>3</v>
      </c>
      <c r="C174" s="6" t="s">
        <v>135</v>
      </c>
      <c r="D174" s="7" t="str">
        <f t="shared" si="2"/>
        <v>O230616</v>
      </c>
      <c r="E174" s="8" t="s">
        <v>136</v>
      </c>
      <c r="F174" s="8" t="s">
        <v>137</v>
      </c>
      <c r="G174" s="6">
        <v>900245578</v>
      </c>
      <c r="H174" s="8" t="s">
        <v>251</v>
      </c>
      <c r="I174" s="6" t="s">
        <v>47</v>
      </c>
      <c r="J174" s="10">
        <f>VLOOKUP(I174,[1]TIPOS_CONTRATOS!$E$4:$F$19,2,FALSE)</f>
        <v>10</v>
      </c>
      <c r="K174" s="6">
        <v>286</v>
      </c>
      <c r="L174" s="11">
        <v>2022</v>
      </c>
      <c r="M174" s="6">
        <v>369</v>
      </c>
      <c r="N174" s="6">
        <v>349</v>
      </c>
      <c r="O174" s="12" t="s">
        <v>39</v>
      </c>
      <c r="P174" s="12" t="s">
        <v>40</v>
      </c>
      <c r="Q174" s="12">
        <v>45026</v>
      </c>
      <c r="R174" s="12">
        <v>45300</v>
      </c>
      <c r="S174" s="13">
        <v>240000000</v>
      </c>
      <c r="T174" s="13">
        <v>240000000</v>
      </c>
      <c r="U174" s="13">
        <v>0</v>
      </c>
      <c r="V174" s="6"/>
      <c r="W174" s="10" t="e">
        <f>VLOOKUP(V174,[1]TIPOS_ANULACION!$D$5:$E$6,2,FALSE)</f>
        <v>#N/A</v>
      </c>
      <c r="X174" s="13"/>
      <c r="Y174" s="6"/>
      <c r="Z174" s="12"/>
      <c r="AA174" s="15">
        <v>240000000</v>
      </c>
      <c r="AB174" s="6" t="s">
        <v>80</v>
      </c>
      <c r="AC174" s="10">
        <f>VLOOKUP(AB174,'[1]ESTADOS ACTUALES CONTRATO'!$E$4:$F$11,2,FALSE)</f>
        <v>1</v>
      </c>
      <c r="AD174" s="6"/>
      <c r="AE174" s="6" t="s">
        <v>252</v>
      </c>
      <c r="AF174" s="6" t="s">
        <v>132</v>
      </c>
      <c r="AG174" s="16" t="s">
        <v>133</v>
      </c>
    </row>
    <row r="175" spans="1:33" x14ac:dyDescent="0.25">
      <c r="A175" s="4" t="s">
        <v>33</v>
      </c>
      <c r="B175" s="5">
        <f>VLOOKUP(A175,[1]LOCALIDAD!$A$3:$C$22,3,FALSE)</f>
        <v>3</v>
      </c>
      <c r="C175" s="6" t="s">
        <v>135</v>
      </c>
      <c r="D175" s="7" t="str">
        <f t="shared" si="2"/>
        <v>O230616</v>
      </c>
      <c r="E175" s="8" t="s">
        <v>136</v>
      </c>
      <c r="F175" s="8" t="s">
        <v>137</v>
      </c>
      <c r="G175" s="6">
        <v>900573269</v>
      </c>
      <c r="H175" s="8" t="s">
        <v>248</v>
      </c>
      <c r="I175" s="6" t="s">
        <v>184</v>
      </c>
      <c r="J175" s="10">
        <f>VLOOKUP(I175,[1]TIPOS_CONTRATOS!$E$4:$F$19,2,FALSE)</f>
        <v>18</v>
      </c>
      <c r="K175" s="6">
        <v>324</v>
      </c>
      <c r="L175" s="11">
        <v>2022</v>
      </c>
      <c r="M175" s="6">
        <v>370</v>
      </c>
      <c r="N175" s="6">
        <v>350</v>
      </c>
      <c r="O175" s="12" t="s">
        <v>39</v>
      </c>
      <c r="P175" s="12" t="s">
        <v>56</v>
      </c>
      <c r="Q175" s="12">
        <v>44970</v>
      </c>
      <c r="R175" s="12">
        <v>45196</v>
      </c>
      <c r="S175" s="13">
        <v>85671869</v>
      </c>
      <c r="T175" s="13">
        <v>85671869</v>
      </c>
      <c r="U175" s="14">
        <v>75761976</v>
      </c>
      <c r="V175" s="6"/>
      <c r="W175" s="10" t="e">
        <f>VLOOKUP(V175,[1]TIPOS_ANULACION!$D$5:$E$6,2,FALSE)</f>
        <v>#N/A</v>
      </c>
      <c r="X175" s="13"/>
      <c r="Y175" s="6"/>
      <c r="Z175" s="12"/>
      <c r="AA175" s="15">
        <v>9909893</v>
      </c>
      <c r="AB175" s="6" t="s">
        <v>80</v>
      </c>
      <c r="AC175" s="10">
        <f>VLOOKUP(AB175,'[1]ESTADOS ACTUALES CONTRATO'!$E$4:$F$11,2,FALSE)</f>
        <v>1</v>
      </c>
      <c r="AD175" s="6"/>
      <c r="AE175" s="6"/>
      <c r="AF175" s="6" t="s">
        <v>253</v>
      </c>
      <c r="AG175" s="16" t="s">
        <v>254</v>
      </c>
    </row>
    <row r="176" spans="1:33" x14ac:dyDescent="0.25">
      <c r="A176" s="4" t="s">
        <v>33</v>
      </c>
      <c r="B176" s="5">
        <f>VLOOKUP(A176,[1]LOCALIDAD!$A$3:$C$22,3,FALSE)</f>
        <v>3</v>
      </c>
      <c r="C176" s="6" t="s">
        <v>135</v>
      </c>
      <c r="D176" s="7" t="str">
        <f t="shared" si="2"/>
        <v>O230616</v>
      </c>
      <c r="E176" s="8" t="s">
        <v>136</v>
      </c>
      <c r="F176" s="8" t="s">
        <v>137</v>
      </c>
      <c r="G176" s="6">
        <v>901656156</v>
      </c>
      <c r="H176" s="8" t="s">
        <v>255</v>
      </c>
      <c r="I176" s="6" t="s">
        <v>187</v>
      </c>
      <c r="J176" s="10">
        <f>VLOOKUP(I176,[1]TIPOS_CONTRATOS!$E$4:$F$19,2,FALSE)</f>
        <v>8</v>
      </c>
      <c r="K176" s="6">
        <v>288</v>
      </c>
      <c r="L176" s="11">
        <v>2022</v>
      </c>
      <c r="M176" s="6">
        <v>371</v>
      </c>
      <c r="N176" s="6">
        <v>351</v>
      </c>
      <c r="O176" s="12" t="s">
        <v>39</v>
      </c>
      <c r="P176" s="12" t="s">
        <v>56</v>
      </c>
      <c r="Q176" s="12">
        <v>44970</v>
      </c>
      <c r="R176" s="12">
        <v>45196</v>
      </c>
      <c r="S176" s="13">
        <v>475538731</v>
      </c>
      <c r="T176" s="13">
        <v>475538731</v>
      </c>
      <c r="U176" s="14">
        <v>445826076</v>
      </c>
      <c r="V176" s="6"/>
      <c r="W176" s="10" t="e">
        <f>VLOOKUP(V176,[1]TIPOS_ANULACION!$D$5:$E$6,2,FALSE)</f>
        <v>#N/A</v>
      </c>
      <c r="X176" s="13"/>
      <c r="Y176" s="6"/>
      <c r="Z176" s="12"/>
      <c r="AA176" s="15">
        <v>29712655</v>
      </c>
      <c r="AB176" s="6" t="s">
        <v>80</v>
      </c>
      <c r="AC176" s="10">
        <f>VLOOKUP(AB176,'[1]ESTADOS ACTUALES CONTRATO'!$E$4:$F$11,2,FALSE)</f>
        <v>1</v>
      </c>
      <c r="AD176" s="6"/>
      <c r="AE176" s="6"/>
      <c r="AF176" s="6" t="s">
        <v>253</v>
      </c>
      <c r="AG176" s="16" t="s">
        <v>254</v>
      </c>
    </row>
    <row r="177" spans="1:33" hidden="1" x14ac:dyDescent="0.25">
      <c r="A177" s="4" t="s">
        <v>33</v>
      </c>
      <c r="B177" s="5">
        <f>VLOOKUP(A177,[1]LOCALIDAD!$A$3:$C$22,3,FALSE)</f>
        <v>3</v>
      </c>
      <c r="C177" s="6" t="s">
        <v>135</v>
      </c>
      <c r="D177" s="7" t="str">
        <f t="shared" si="2"/>
        <v>O230616</v>
      </c>
      <c r="E177" s="8" t="s">
        <v>136</v>
      </c>
      <c r="F177" s="8" t="s">
        <v>137</v>
      </c>
      <c r="G177" s="6">
        <v>901552466</v>
      </c>
      <c r="H177" s="8" t="s">
        <v>256</v>
      </c>
      <c r="I177" s="6" t="s">
        <v>47</v>
      </c>
      <c r="J177" s="10">
        <f>VLOOKUP(I177,[1]TIPOS_CONTRATOS!$E$4:$F$19,2,FALSE)</f>
        <v>10</v>
      </c>
      <c r="K177" s="6">
        <v>266</v>
      </c>
      <c r="L177" s="11">
        <v>2021</v>
      </c>
      <c r="M177" s="6">
        <v>217</v>
      </c>
      <c r="N177" s="6">
        <v>197</v>
      </c>
      <c r="O177" s="12" t="s">
        <v>39</v>
      </c>
      <c r="P177" s="12" t="s">
        <v>56</v>
      </c>
      <c r="Q177" s="12">
        <v>44607</v>
      </c>
      <c r="R177" s="12">
        <v>44879</v>
      </c>
      <c r="S177" s="13">
        <v>244844938</v>
      </c>
      <c r="T177" s="13">
        <v>122422469</v>
      </c>
      <c r="U177" s="14">
        <v>122422469</v>
      </c>
      <c r="V177" s="6"/>
      <c r="W177" s="10" t="e">
        <f>VLOOKUP(V177,[1]TIPOS_ANULACION!$D$5:$E$6,2,FALSE)</f>
        <v>#N/A</v>
      </c>
      <c r="X177" s="13"/>
      <c r="Y177" s="6"/>
      <c r="Z177" s="12"/>
      <c r="AA177" s="15">
        <v>0</v>
      </c>
      <c r="AB177" s="6" t="s">
        <v>41</v>
      </c>
      <c r="AC177" s="10">
        <f>VLOOKUP(AB177,'[1]ESTADOS ACTUALES CONTRATO'!$E$4:$F$11,2,FALSE)</f>
        <v>2</v>
      </c>
      <c r="AD177" s="6"/>
      <c r="AE177" s="6"/>
      <c r="AF177" s="6" t="s">
        <v>121</v>
      </c>
      <c r="AG177" s="16" t="s">
        <v>257</v>
      </c>
    </row>
    <row r="178" spans="1:33" hidden="1" x14ac:dyDescent="0.25">
      <c r="A178" s="4" t="s">
        <v>33</v>
      </c>
      <c r="B178" s="5">
        <f>VLOOKUP(A178,[1]LOCALIDAD!$A$3:$C$22,3,FALSE)</f>
        <v>3</v>
      </c>
      <c r="C178" s="6" t="s">
        <v>135</v>
      </c>
      <c r="D178" s="7" t="str">
        <f t="shared" si="2"/>
        <v>O230616</v>
      </c>
      <c r="E178" s="8" t="s">
        <v>136</v>
      </c>
      <c r="F178" s="8" t="s">
        <v>137</v>
      </c>
      <c r="G178" s="6">
        <v>1018474047</v>
      </c>
      <c r="H178" s="8" t="s">
        <v>258</v>
      </c>
      <c r="I178" s="6" t="s">
        <v>144</v>
      </c>
      <c r="J178" s="10">
        <f>VLOOKUP(I178,[1]TIPOS_CONTRATOS!$E$4:$F$19,2,FALSE)</f>
        <v>11</v>
      </c>
      <c r="K178" s="6">
        <v>231</v>
      </c>
      <c r="L178" s="11">
        <v>2022</v>
      </c>
      <c r="M178" s="6">
        <v>218</v>
      </c>
      <c r="N178" s="6">
        <v>198</v>
      </c>
      <c r="O178" s="12" t="s">
        <v>39</v>
      </c>
      <c r="P178" s="12" t="s">
        <v>40</v>
      </c>
      <c r="Q178" s="12">
        <v>44806</v>
      </c>
      <c r="R178" s="12">
        <v>44926</v>
      </c>
      <c r="S178" s="13">
        <v>19200000</v>
      </c>
      <c r="T178" s="13">
        <v>4960000</v>
      </c>
      <c r="U178" s="14">
        <v>4800000</v>
      </c>
      <c r="V178" s="6"/>
      <c r="W178" s="10" t="e">
        <f>VLOOKUP(V178,[1]TIPOS_ANULACION!$D$5:$E$6,2,FALSE)</f>
        <v>#N/A</v>
      </c>
      <c r="X178" s="13"/>
      <c r="Y178" s="6"/>
      <c r="Z178" s="12"/>
      <c r="AA178" s="15">
        <v>160000</v>
      </c>
      <c r="AB178" s="6" t="s">
        <v>145</v>
      </c>
      <c r="AC178" s="10">
        <f>VLOOKUP(AB178,'[1]ESTADOS ACTUALES CONTRATO'!$E$4:$F$11,2,FALSE)</f>
        <v>6</v>
      </c>
      <c r="AD178" s="6"/>
      <c r="AE178" s="6"/>
      <c r="AF178" s="6" t="s">
        <v>226</v>
      </c>
      <c r="AG178" s="16" t="s">
        <v>227</v>
      </c>
    </row>
    <row r="179" spans="1:33" x14ac:dyDescent="0.25">
      <c r="A179" s="4" t="s">
        <v>33</v>
      </c>
      <c r="B179" s="5">
        <f>VLOOKUP(A179,[1]LOCALIDAD!$A$3:$C$22,3,FALSE)</f>
        <v>3</v>
      </c>
      <c r="C179" s="6" t="s">
        <v>135</v>
      </c>
      <c r="D179" s="7" t="str">
        <f t="shared" si="2"/>
        <v>O230616</v>
      </c>
      <c r="E179" s="8" t="s">
        <v>136</v>
      </c>
      <c r="F179" s="8" t="s">
        <v>137</v>
      </c>
      <c r="G179" s="6">
        <v>830043063</v>
      </c>
      <c r="H179" s="8" t="s">
        <v>259</v>
      </c>
      <c r="I179" s="6" t="s">
        <v>55</v>
      </c>
      <c r="J179" s="10">
        <f>VLOOKUP(I179,[1]TIPOS_CONTRATOS!$E$4:$F$19,2,FALSE)</f>
        <v>19</v>
      </c>
      <c r="K179" s="6">
        <v>103309</v>
      </c>
      <c r="L179" s="11">
        <v>2022</v>
      </c>
      <c r="M179" s="6">
        <v>219</v>
      </c>
      <c r="N179" s="6">
        <v>199</v>
      </c>
      <c r="O179" s="12" t="s">
        <v>39</v>
      </c>
      <c r="P179" s="12" t="s">
        <v>40</v>
      </c>
      <c r="Q179" s="12">
        <v>44965</v>
      </c>
      <c r="R179" s="12">
        <v>45237</v>
      </c>
      <c r="S179" s="13">
        <v>19977531</v>
      </c>
      <c r="T179" s="13">
        <v>19977531</v>
      </c>
      <c r="U179" s="14">
        <v>0</v>
      </c>
      <c r="V179" s="6"/>
      <c r="W179" s="10" t="e">
        <f>VLOOKUP(V179,[1]TIPOS_ANULACION!$D$5:$E$6,2,FALSE)</f>
        <v>#N/A</v>
      </c>
      <c r="X179" s="13"/>
      <c r="Y179" s="6"/>
      <c r="Z179" s="12"/>
      <c r="AA179" s="15">
        <v>19977531</v>
      </c>
      <c r="AB179" s="6" t="s">
        <v>80</v>
      </c>
      <c r="AC179" s="10">
        <f>VLOOKUP(AB179,'[1]ESTADOS ACTUALES CONTRATO'!$E$4:$F$11,2,FALSE)</f>
        <v>1</v>
      </c>
      <c r="AD179" s="6"/>
      <c r="AE179" s="6"/>
      <c r="AF179" s="6" t="s">
        <v>121</v>
      </c>
      <c r="AG179" s="16" t="s">
        <v>257</v>
      </c>
    </row>
    <row r="180" spans="1:33" hidden="1" x14ac:dyDescent="0.25">
      <c r="A180" s="4" t="s">
        <v>33</v>
      </c>
      <c r="B180" s="5">
        <f>VLOOKUP(A180,[1]LOCALIDAD!$A$3:$C$22,3,FALSE)</f>
        <v>3</v>
      </c>
      <c r="C180" s="6" t="s">
        <v>135</v>
      </c>
      <c r="D180" s="7" t="str">
        <f t="shared" si="2"/>
        <v>O230616</v>
      </c>
      <c r="E180" s="8" t="s">
        <v>136</v>
      </c>
      <c r="F180" s="8" t="s">
        <v>137</v>
      </c>
      <c r="G180" s="6">
        <v>1022393863</v>
      </c>
      <c r="H180" s="8" t="s">
        <v>260</v>
      </c>
      <c r="I180" s="6" t="s">
        <v>144</v>
      </c>
      <c r="J180" s="10">
        <f>VLOOKUP(I180,[1]TIPOS_CONTRATOS!$E$4:$F$19,2,FALSE)</f>
        <v>11</v>
      </c>
      <c r="K180" s="6">
        <v>233</v>
      </c>
      <c r="L180" s="11">
        <v>2022</v>
      </c>
      <c r="M180" s="6">
        <v>365</v>
      </c>
      <c r="N180" s="6">
        <v>345</v>
      </c>
      <c r="O180" s="12" t="s">
        <v>39</v>
      </c>
      <c r="P180" s="12" t="s">
        <v>56</v>
      </c>
      <c r="Q180" s="12">
        <v>44817</v>
      </c>
      <c r="R180" s="12">
        <v>44938</v>
      </c>
      <c r="S180" s="13">
        <v>15600000</v>
      </c>
      <c r="T180" s="13">
        <v>5460000</v>
      </c>
      <c r="U180" s="14">
        <v>5460000</v>
      </c>
      <c r="V180" s="6"/>
      <c r="W180" s="10" t="e">
        <f>VLOOKUP(V180,[1]TIPOS_ANULACION!$D$5:$E$6,2,FALSE)</f>
        <v>#N/A</v>
      </c>
      <c r="X180" s="13"/>
      <c r="Y180" s="6"/>
      <c r="Z180" s="12"/>
      <c r="AA180" s="15">
        <v>0</v>
      </c>
      <c r="AB180" s="6" t="s">
        <v>145</v>
      </c>
      <c r="AC180" s="10">
        <f>VLOOKUP(AB180,'[1]ESTADOS ACTUALES CONTRATO'!$E$4:$F$11,2,FALSE)</f>
        <v>6</v>
      </c>
      <c r="AD180" s="6"/>
      <c r="AE180" s="6"/>
      <c r="AF180" s="6" t="s">
        <v>149</v>
      </c>
      <c r="AG180" s="16" t="s">
        <v>149</v>
      </c>
    </row>
    <row r="181" spans="1:33" hidden="1" x14ac:dyDescent="0.25">
      <c r="A181" s="4" t="s">
        <v>33</v>
      </c>
      <c r="B181" s="5">
        <f>VLOOKUP(A181,[1]LOCALIDAD!$A$3:$C$22,3,FALSE)</f>
        <v>3</v>
      </c>
      <c r="C181" s="6" t="s">
        <v>135</v>
      </c>
      <c r="D181" s="7" t="str">
        <f t="shared" si="2"/>
        <v>O230616</v>
      </c>
      <c r="E181" s="8" t="s">
        <v>136</v>
      </c>
      <c r="F181" s="8" t="s">
        <v>137</v>
      </c>
      <c r="G181" s="6">
        <v>1022393863</v>
      </c>
      <c r="H181" s="8" t="s">
        <v>260</v>
      </c>
      <c r="I181" s="6" t="s">
        <v>144</v>
      </c>
      <c r="J181" s="10">
        <f>VLOOKUP(I181,[1]TIPOS_CONTRATOS!$E$4:$F$19,2,FALSE)</f>
        <v>11</v>
      </c>
      <c r="K181" s="6">
        <v>233</v>
      </c>
      <c r="L181" s="11">
        <v>2022</v>
      </c>
      <c r="M181" s="6">
        <v>366</v>
      </c>
      <c r="N181" s="6">
        <v>346</v>
      </c>
      <c r="O181" s="12" t="s">
        <v>39</v>
      </c>
      <c r="P181" s="12" t="s">
        <v>56</v>
      </c>
      <c r="Q181" s="12">
        <v>44817</v>
      </c>
      <c r="R181" s="12">
        <v>44938</v>
      </c>
      <c r="S181" s="13">
        <v>15600000</v>
      </c>
      <c r="T181" s="13">
        <v>1560000</v>
      </c>
      <c r="U181" s="14">
        <v>0</v>
      </c>
      <c r="V181" s="6"/>
      <c r="W181" s="10" t="e">
        <f>VLOOKUP(V181,[1]TIPOS_ANULACION!$D$5:$E$6,2,FALSE)</f>
        <v>#N/A</v>
      </c>
      <c r="X181" s="13"/>
      <c r="Y181" s="6"/>
      <c r="Z181" s="12"/>
      <c r="AA181" s="15">
        <v>1560000</v>
      </c>
      <c r="AB181" s="6" t="s">
        <v>145</v>
      </c>
      <c r="AC181" s="10">
        <f>VLOOKUP(AB181,'[1]ESTADOS ACTUALES CONTRATO'!$E$4:$F$11,2,FALSE)</f>
        <v>6</v>
      </c>
      <c r="AD181" s="6"/>
      <c r="AE181" s="6"/>
      <c r="AF181" s="6" t="s">
        <v>149</v>
      </c>
      <c r="AG181" s="16" t="s">
        <v>149</v>
      </c>
    </row>
    <row r="182" spans="1:33" x14ac:dyDescent="0.25">
      <c r="A182" s="4" t="s">
        <v>33</v>
      </c>
      <c r="B182" s="5">
        <f>VLOOKUP(A182,[1]LOCALIDAD!$A$3:$C$22,3,FALSE)</f>
        <v>3</v>
      </c>
      <c r="C182" s="6" t="s">
        <v>135</v>
      </c>
      <c r="D182" s="7" t="str">
        <f t="shared" si="2"/>
        <v>O230616</v>
      </c>
      <c r="E182" s="8" t="s">
        <v>136</v>
      </c>
      <c r="F182" s="8" t="s">
        <v>137</v>
      </c>
      <c r="G182" s="6">
        <v>830133329</v>
      </c>
      <c r="H182" s="8" t="s">
        <v>170</v>
      </c>
      <c r="I182" s="6" t="s">
        <v>47</v>
      </c>
      <c r="J182" s="10">
        <f>VLOOKUP(I182,[1]TIPOS_CONTRATOS!$E$4:$F$19,2,FALSE)</f>
        <v>10</v>
      </c>
      <c r="K182" s="6">
        <v>330</v>
      </c>
      <c r="L182" s="11">
        <v>2022</v>
      </c>
      <c r="M182" s="6">
        <v>367</v>
      </c>
      <c r="N182" s="6">
        <v>347</v>
      </c>
      <c r="O182" s="12" t="s">
        <v>39</v>
      </c>
      <c r="P182" s="12" t="s">
        <v>40</v>
      </c>
      <c r="Q182" s="12">
        <v>44963</v>
      </c>
      <c r="R182" s="12">
        <v>45290</v>
      </c>
      <c r="S182" s="13">
        <v>464000000</v>
      </c>
      <c r="T182" s="13">
        <v>139500000</v>
      </c>
      <c r="U182" s="14">
        <v>66433740</v>
      </c>
      <c r="V182" s="6"/>
      <c r="W182" s="10" t="e">
        <f>VLOOKUP(V182,[1]TIPOS_ANULACION!$D$5:$E$6,2,FALSE)</f>
        <v>#N/A</v>
      </c>
      <c r="X182" s="13"/>
      <c r="Y182" s="6"/>
      <c r="Z182" s="12"/>
      <c r="AA182" s="15">
        <v>73066260</v>
      </c>
      <c r="AB182" s="6" t="s">
        <v>80</v>
      </c>
      <c r="AC182" s="10">
        <f>VLOOKUP(AB182,'[1]ESTADOS ACTUALES CONTRATO'!$E$4:$F$11,2,FALSE)</f>
        <v>1</v>
      </c>
      <c r="AD182" s="6"/>
      <c r="AE182" s="6"/>
      <c r="AF182" s="6" t="s">
        <v>261</v>
      </c>
      <c r="AG182" s="16" t="s">
        <v>172</v>
      </c>
    </row>
    <row r="183" spans="1:33" hidden="1" x14ac:dyDescent="0.25">
      <c r="A183" s="4" t="s">
        <v>33</v>
      </c>
      <c r="B183" s="5">
        <f>VLOOKUP(A183,[1]LOCALIDAD!$A$3:$C$22,3,FALSE)</f>
        <v>3</v>
      </c>
      <c r="C183" s="6" t="s">
        <v>135</v>
      </c>
      <c r="D183" s="7" t="str">
        <f t="shared" si="2"/>
        <v>O230616</v>
      </c>
      <c r="E183" s="8" t="s">
        <v>136</v>
      </c>
      <c r="F183" s="8" t="s">
        <v>137</v>
      </c>
      <c r="G183" s="6">
        <v>900360948</v>
      </c>
      <c r="H183" s="8" t="s">
        <v>262</v>
      </c>
      <c r="I183" s="6" t="s">
        <v>47</v>
      </c>
      <c r="J183" s="10">
        <f>VLOOKUP(I183,[1]TIPOS_CONTRATOS!$E$4:$F$19,2,FALSE)</f>
        <v>10</v>
      </c>
      <c r="K183" s="6">
        <v>290</v>
      </c>
      <c r="L183" s="11">
        <v>2022</v>
      </c>
      <c r="M183" s="6">
        <v>425</v>
      </c>
      <c r="N183" s="6">
        <v>405</v>
      </c>
      <c r="O183" s="12" t="s">
        <v>39</v>
      </c>
      <c r="P183" s="12" t="s">
        <v>56</v>
      </c>
      <c r="Q183" s="12">
        <v>44963</v>
      </c>
      <c r="R183" s="12">
        <v>45082</v>
      </c>
      <c r="S183" s="13">
        <v>116853029</v>
      </c>
      <c r="T183" s="13">
        <v>116853029</v>
      </c>
      <c r="U183" s="13">
        <v>98532037</v>
      </c>
      <c r="V183" s="6"/>
      <c r="W183" s="10" t="e">
        <f>VLOOKUP(V183,[1]TIPOS_ANULACION!$D$5:$E$6,2,FALSE)</f>
        <v>#N/A</v>
      </c>
      <c r="X183" s="13"/>
      <c r="Y183" s="6"/>
      <c r="Z183" s="12"/>
      <c r="AA183" s="15">
        <v>18320992</v>
      </c>
      <c r="AB183" s="6" t="s">
        <v>41</v>
      </c>
      <c r="AC183" s="10">
        <f>VLOOKUP(AB183,'[1]ESTADOS ACTUALES CONTRATO'!$E$4:$F$11,2,FALSE)</f>
        <v>2</v>
      </c>
      <c r="AD183" s="6"/>
      <c r="AE183" s="6" t="s">
        <v>263</v>
      </c>
      <c r="AF183" s="6" t="s">
        <v>129</v>
      </c>
      <c r="AG183" s="16" t="s">
        <v>130</v>
      </c>
    </row>
    <row r="184" spans="1:33" x14ac:dyDescent="0.25">
      <c r="A184" s="4" t="s">
        <v>33</v>
      </c>
      <c r="B184" s="5">
        <f>VLOOKUP(A184,[1]LOCALIDAD!$A$3:$C$22,3,FALSE)</f>
        <v>3</v>
      </c>
      <c r="C184" s="6" t="s">
        <v>135</v>
      </c>
      <c r="D184" s="7" t="str">
        <f t="shared" si="2"/>
        <v>O230616</v>
      </c>
      <c r="E184" s="8" t="s">
        <v>136</v>
      </c>
      <c r="F184" s="8" t="s">
        <v>137</v>
      </c>
      <c r="G184" s="6">
        <v>901100455</v>
      </c>
      <c r="H184" s="8" t="s">
        <v>173</v>
      </c>
      <c r="I184" s="6" t="s">
        <v>77</v>
      </c>
      <c r="J184" s="10">
        <f>VLOOKUP(I184,[1]TIPOS_CONTRATOS!$E$4:$F$19,2,FALSE)</f>
        <v>6</v>
      </c>
      <c r="K184" s="6">
        <v>315</v>
      </c>
      <c r="L184" s="11">
        <v>2022</v>
      </c>
      <c r="M184" s="6">
        <v>386</v>
      </c>
      <c r="N184" s="6">
        <v>366</v>
      </c>
      <c r="O184" s="12" t="s">
        <v>39</v>
      </c>
      <c r="P184" s="12" t="s">
        <v>40</v>
      </c>
      <c r="Q184" s="12">
        <v>44910</v>
      </c>
      <c r="R184" s="12">
        <v>45396</v>
      </c>
      <c r="S184" s="13">
        <v>1952527040</v>
      </c>
      <c r="T184" s="13">
        <v>256200000</v>
      </c>
      <c r="U184" s="13">
        <v>166971726</v>
      </c>
      <c r="V184" s="6"/>
      <c r="W184" s="10" t="e">
        <f>VLOOKUP(V184,[1]TIPOS_ANULACION!$D$5:$E$6,2,FALSE)</f>
        <v>#N/A</v>
      </c>
      <c r="X184" s="13"/>
      <c r="Y184" s="6"/>
      <c r="Z184" s="12"/>
      <c r="AA184" s="15">
        <v>89228274</v>
      </c>
      <c r="AB184" s="6" t="s">
        <v>80</v>
      </c>
      <c r="AC184" s="10">
        <f>VLOOKUP(AB184,'[1]ESTADOS ACTUALES CONTRATO'!$E$4:$F$11,2,FALSE)</f>
        <v>1</v>
      </c>
      <c r="AD184" s="6"/>
      <c r="AE184" s="6" t="s">
        <v>80</v>
      </c>
      <c r="AF184" s="6" t="s">
        <v>174</v>
      </c>
      <c r="AG184" s="16" t="s">
        <v>172</v>
      </c>
    </row>
    <row r="185" spans="1:33" hidden="1" x14ac:dyDescent="0.25">
      <c r="A185" s="4" t="s">
        <v>33</v>
      </c>
      <c r="B185" s="5">
        <f>VLOOKUP(A185,[1]LOCALIDAD!$A$3:$C$22,3,FALSE)</f>
        <v>3</v>
      </c>
      <c r="C185" s="6" t="s">
        <v>135</v>
      </c>
      <c r="D185" s="7" t="str">
        <f t="shared" si="2"/>
        <v>O230616</v>
      </c>
      <c r="E185" s="8" t="s">
        <v>136</v>
      </c>
      <c r="F185" s="8" t="s">
        <v>137</v>
      </c>
      <c r="G185" s="6">
        <v>51977530</v>
      </c>
      <c r="H185" s="8" t="s">
        <v>264</v>
      </c>
      <c r="I185" s="6" t="s">
        <v>144</v>
      </c>
      <c r="J185" s="10">
        <f>VLOOKUP(I185,[1]TIPOS_CONTRATOS!$E$4:$F$19,2,FALSE)</f>
        <v>11</v>
      </c>
      <c r="K185" s="6">
        <v>45</v>
      </c>
      <c r="L185" s="11">
        <v>2022</v>
      </c>
      <c r="M185" s="6">
        <v>321</v>
      </c>
      <c r="N185" s="6">
        <v>301</v>
      </c>
      <c r="O185" s="12" t="s">
        <v>39</v>
      </c>
      <c r="P185" s="12" t="s">
        <v>40</v>
      </c>
      <c r="Q185" s="12">
        <v>44584</v>
      </c>
      <c r="R185" s="12">
        <v>44917</v>
      </c>
      <c r="S185" s="13">
        <v>25850000</v>
      </c>
      <c r="T185" s="13">
        <v>1723333</v>
      </c>
      <c r="U185" s="13">
        <v>1723333</v>
      </c>
      <c r="V185" s="6"/>
      <c r="W185" s="10" t="e">
        <f>VLOOKUP(V185,[1]TIPOS_ANULACION!$D$5:$E$6,2,FALSE)</f>
        <v>#N/A</v>
      </c>
      <c r="X185" s="13"/>
      <c r="Y185" s="6"/>
      <c r="Z185" s="12"/>
      <c r="AA185" s="15">
        <v>0</v>
      </c>
      <c r="AB185" s="6" t="s">
        <v>145</v>
      </c>
      <c r="AC185" s="10">
        <f>VLOOKUP(AB185,'[1]ESTADOS ACTUALES CONTRATO'!$E$4:$F$11,2,FALSE)</f>
        <v>6</v>
      </c>
      <c r="AD185" s="6"/>
      <c r="AE185" s="6"/>
      <c r="AF185" s="6" t="s">
        <v>149</v>
      </c>
      <c r="AG185" s="16" t="s">
        <v>149</v>
      </c>
    </row>
    <row r="186" spans="1:33" hidden="1" x14ac:dyDescent="0.25">
      <c r="A186" s="4" t="s">
        <v>33</v>
      </c>
      <c r="B186" s="5">
        <f>VLOOKUP(A186,[1]LOCALIDAD!$A$3:$C$22,3,FALSE)</f>
        <v>3</v>
      </c>
      <c r="C186" s="6" t="s">
        <v>135</v>
      </c>
      <c r="D186" s="7" t="str">
        <f t="shared" si="2"/>
        <v>O230616</v>
      </c>
      <c r="E186" s="8" t="s">
        <v>136</v>
      </c>
      <c r="F186" s="8" t="s">
        <v>137</v>
      </c>
      <c r="G186" s="6">
        <v>23866211</v>
      </c>
      <c r="H186" s="8" t="s">
        <v>265</v>
      </c>
      <c r="I186" s="6" t="s">
        <v>144</v>
      </c>
      <c r="J186" s="10">
        <f>VLOOKUP(I186,[1]TIPOS_CONTRATOS!$E$4:$F$19,2,FALSE)</f>
        <v>11</v>
      </c>
      <c r="K186" s="6">
        <v>46</v>
      </c>
      <c r="L186" s="11">
        <v>2022</v>
      </c>
      <c r="M186" s="6">
        <v>322</v>
      </c>
      <c r="N186" s="6">
        <v>302</v>
      </c>
      <c r="O186" s="12" t="s">
        <v>39</v>
      </c>
      <c r="P186" s="12" t="s">
        <v>56</v>
      </c>
      <c r="Q186" s="12">
        <v>44584</v>
      </c>
      <c r="R186" s="12">
        <v>44948</v>
      </c>
      <c r="S186" s="13">
        <v>25850000</v>
      </c>
      <c r="T186" s="13">
        <v>1723333</v>
      </c>
      <c r="U186" s="13">
        <v>1723333</v>
      </c>
      <c r="V186" s="6"/>
      <c r="W186" s="10" t="e">
        <f>VLOOKUP(V186,[1]TIPOS_ANULACION!$D$5:$E$6,2,FALSE)</f>
        <v>#N/A</v>
      </c>
      <c r="X186" s="13"/>
      <c r="Y186" s="6"/>
      <c r="Z186" s="12"/>
      <c r="AA186" s="15">
        <v>0</v>
      </c>
      <c r="AB186" s="6" t="s">
        <v>145</v>
      </c>
      <c r="AC186" s="10">
        <f>VLOOKUP(AB186,'[1]ESTADOS ACTUALES CONTRATO'!$E$4:$F$11,2,FALSE)</f>
        <v>6</v>
      </c>
      <c r="AD186" s="6"/>
      <c r="AE186" s="6"/>
      <c r="AF186" s="6" t="s">
        <v>149</v>
      </c>
      <c r="AG186" s="16" t="s">
        <v>149</v>
      </c>
    </row>
    <row r="187" spans="1:33" hidden="1" x14ac:dyDescent="0.25">
      <c r="A187" s="4" t="s">
        <v>33</v>
      </c>
      <c r="B187" s="5">
        <f>VLOOKUP(A187,[1]LOCALIDAD!$A$3:$C$22,3,FALSE)</f>
        <v>3</v>
      </c>
      <c r="C187" s="6" t="s">
        <v>135</v>
      </c>
      <c r="D187" s="7" t="str">
        <f t="shared" si="2"/>
        <v>O230616</v>
      </c>
      <c r="E187" s="8" t="s">
        <v>136</v>
      </c>
      <c r="F187" s="8" t="s">
        <v>137</v>
      </c>
      <c r="G187" s="6">
        <v>79752780</v>
      </c>
      <c r="H187" s="8" t="s">
        <v>266</v>
      </c>
      <c r="I187" s="6" t="s">
        <v>144</v>
      </c>
      <c r="J187" s="10">
        <f>VLOOKUP(I187,[1]TIPOS_CONTRATOS!$E$4:$F$19,2,FALSE)</f>
        <v>11</v>
      </c>
      <c r="K187" s="6">
        <v>48</v>
      </c>
      <c r="L187" s="11">
        <v>2022</v>
      </c>
      <c r="M187" s="6">
        <v>323</v>
      </c>
      <c r="N187" s="6">
        <v>303</v>
      </c>
      <c r="O187" s="12" t="s">
        <v>39</v>
      </c>
      <c r="P187" s="12" t="s">
        <v>56</v>
      </c>
      <c r="Q187" s="12">
        <v>44584</v>
      </c>
      <c r="R187" s="12">
        <v>44933</v>
      </c>
      <c r="S187" s="13">
        <v>25850000</v>
      </c>
      <c r="T187" s="13">
        <v>2898333</v>
      </c>
      <c r="U187" s="13">
        <v>2898333</v>
      </c>
      <c r="V187" s="6"/>
      <c r="W187" s="10" t="e">
        <f>VLOOKUP(V187,[1]TIPOS_ANULACION!$D$5:$E$6,2,FALSE)</f>
        <v>#N/A</v>
      </c>
      <c r="X187" s="13"/>
      <c r="Y187" s="6"/>
      <c r="Z187" s="12"/>
      <c r="AA187" s="15">
        <v>0</v>
      </c>
      <c r="AB187" s="6" t="s">
        <v>145</v>
      </c>
      <c r="AC187" s="10">
        <f>VLOOKUP(AB187,'[1]ESTADOS ACTUALES CONTRATO'!$E$4:$F$11,2,FALSE)</f>
        <v>6</v>
      </c>
      <c r="AD187" s="6"/>
      <c r="AE187" s="6"/>
      <c r="AF187" s="6" t="s">
        <v>149</v>
      </c>
      <c r="AG187" s="16" t="s">
        <v>149</v>
      </c>
    </row>
    <row r="188" spans="1:33" hidden="1" x14ac:dyDescent="0.25">
      <c r="A188" s="4" t="s">
        <v>33</v>
      </c>
      <c r="B188" s="5">
        <f>VLOOKUP(A188,[1]LOCALIDAD!$A$3:$C$22,3,FALSE)</f>
        <v>3</v>
      </c>
      <c r="C188" s="6" t="s">
        <v>135</v>
      </c>
      <c r="D188" s="7" t="str">
        <f t="shared" si="2"/>
        <v>O230616</v>
      </c>
      <c r="E188" s="8" t="s">
        <v>136</v>
      </c>
      <c r="F188" s="8" t="s">
        <v>137</v>
      </c>
      <c r="G188" s="6">
        <v>1010232137</v>
      </c>
      <c r="H188" s="8" t="s">
        <v>267</v>
      </c>
      <c r="I188" s="6" t="s">
        <v>144</v>
      </c>
      <c r="J188" s="10">
        <f>VLOOKUP(I188,[1]TIPOS_CONTRATOS!$E$4:$F$19,2,FALSE)</f>
        <v>11</v>
      </c>
      <c r="K188" s="6">
        <v>49</v>
      </c>
      <c r="L188" s="11">
        <v>2022</v>
      </c>
      <c r="M188" s="6">
        <v>324</v>
      </c>
      <c r="N188" s="6">
        <v>304</v>
      </c>
      <c r="O188" s="12" t="s">
        <v>39</v>
      </c>
      <c r="P188" s="12" t="s">
        <v>40</v>
      </c>
      <c r="Q188" s="12">
        <v>44584</v>
      </c>
      <c r="R188" s="12">
        <v>44948</v>
      </c>
      <c r="S188" s="13">
        <v>25850000</v>
      </c>
      <c r="T188" s="13">
        <v>2585000</v>
      </c>
      <c r="U188" s="13">
        <v>2585000</v>
      </c>
      <c r="V188" s="6"/>
      <c r="W188" s="10" t="e">
        <f>VLOOKUP(V188,[1]TIPOS_ANULACION!$D$5:$E$6,2,FALSE)</f>
        <v>#N/A</v>
      </c>
      <c r="X188" s="13"/>
      <c r="Y188" s="6"/>
      <c r="Z188" s="12"/>
      <c r="AA188" s="15">
        <v>0</v>
      </c>
      <c r="AB188" s="6" t="s">
        <v>145</v>
      </c>
      <c r="AC188" s="10">
        <f>VLOOKUP(AB188,'[1]ESTADOS ACTUALES CONTRATO'!$E$4:$F$11,2,FALSE)</f>
        <v>6</v>
      </c>
      <c r="AD188" s="6"/>
      <c r="AE188" s="6"/>
      <c r="AF188" s="6" t="s">
        <v>149</v>
      </c>
      <c r="AG188" s="16" t="s">
        <v>149</v>
      </c>
    </row>
    <row r="189" spans="1:33" hidden="1" x14ac:dyDescent="0.25">
      <c r="A189" s="4" t="s">
        <v>33</v>
      </c>
      <c r="B189" s="5">
        <f>VLOOKUP(A189,[1]LOCALIDAD!$A$3:$C$22,3,FALSE)</f>
        <v>3</v>
      </c>
      <c r="C189" s="6" t="s">
        <v>135</v>
      </c>
      <c r="D189" s="7" t="str">
        <f t="shared" si="2"/>
        <v>O230616</v>
      </c>
      <c r="E189" s="8" t="s">
        <v>136</v>
      </c>
      <c r="F189" s="8" t="s">
        <v>137</v>
      </c>
      <c r="G189" s="6">
        <v>52886138</v>
      </c>
      <c r="H189" s="8" t="s">
        <v>268</v>
      </c>
      <c r="I189" s="6" t="s">
        <v>144</v>
      </c>
      <c r="J189" s="10">
        <f>VLOOKUP(I189,[1]TIPOS_CONTRATOS!$E$4:$F$19,2,FALSE)</f>
        <v>11</v>
      </c>
      <c r="K189" s="6">
        <v>50</v>
      </c>
      <c r="L189" s="11">
        <v>2022</v>
      </c>
      <c r="M189" s="6">
        <v>325</v>
      </c>
      <c r="N189" s="6">
        <v>305</v>
      </c>
      <c r="O189" s="12" t="s">
        <v>39</v>
      </c>
      <c r="P189" s="12" t="s">
        <v>40</v>
      </c>
      <c r="Q189" s="12">
        <v>44585</v>
      </c>
      <c r="R189" s="12">
        <v>44949</v>
      </c>
      <c r="S189" s="13">
        <v>25850000</v>
      </c>
      <c r="T189" s="13">
        <v>1801667</v>
      </c>
      <c r="U189" s="13">
        <v>1801667</v>
      </c>
      <c r="V189" s="6"/>
      <c r="W189" s="10" t="e">
        <f>VLOOKUP(V189,[1]TIPOS_ANULACION!$D$5:$E$6,2,FALSE)</f>
        <v>#N/A</v>
      </c>
      <c r="X189" s="13"/>
      <c r="Y189" s="6"/>
      <c r="Z189" s="12"/>
      <c r="AA189" s="15">
        <v>0</v>
      </c>
      <c r="AB189" s="6" t="s">
        <v>145</v>
      </c>
      <c r="AC189" s="10">
        <f>VLOOKUP(AB189,'[1]ESTADOS ACTUALES CONTRATO'!$E$4:$F$11,2,FALSE)</f>
        <v>6</v>
      </c>
      <c r="AD189" s="6"/>
      <c r="AE189" s="6"/>
      <c r="AF189" s="6" t="s">
        <v>149</v>
      </c>
      <c r="AG189" s="16" t="s">
        <v>149</v>
      </c>
    </row>
    <row r="190" spans="1:33" hidden="1" x14ac:dyDescent="0.25">
      <c r="A190" s="4" t="s">
        <v>33</v>
      </c>
      <c r="B190" s="5">
        <f>VLOOKUP(A190,[1]LOCALIDAD!$A$3:$C$22,3,FALSE)</f>
        <v>3</v>
      </c>
      <c r="C190" s="6" t="s">
        <v>135</v>
      </c>
      <c r="D190" s="7" t="str">
        <f t="shared" si="2"/>
        <v>O230616</v>
      </c>
      <c r="E190" s="8" t="s">
        <v>136</v>
      </c>
      <c r="F190" s="8" t="s">
        <v>137</v>
      </c>
      <c r="G190" s="6">
        <v>1136889352</v>
      </c>
      <c r="H190" s="8" t="s">
        <v>269</v>
      </c>
      <c r="I190" s="6" t="s">
        <v>144</v>
      </c>
      <c r="J190" s="10">
        <f>VLOOKUP(I190,[1]TIPOS_CONTRATOS!$E$4:$F$19,2,FALSE)</f>
        <v>11</v>
      </c>
      <c r="K190" s="6">
        <v>51</v>
      </c>
      <c r="L190" s="11">
        <v>2022</v>
      </c>
      <c r="M190" s="6">
        <v>326</v>
      </c>
      <c r="N190" s="6">
        <v>306</v>
      </c>
      <c r="O190" s="12" t="s">
        <v>39</v>
      </c>
      <c r="P190" s="12" t="s">
        <v>40</v>
      </c>
      <c r="Q190" s="12">
        <v>44584</v>
      </c>
      <c r="R190" s="12">
        <v>44948</v>
      </c>
      <c r="S190" s="13">
        <v>25850000</v>
      </c>
      <c r="T190" s="13">
        <v>2585000</v>
      </c>
      <c r="U190" s="13">
        <v>2585000</v>
      </c>
      <c r="V190" s="6"/>
      <c r="W190" s="10" t="e">
        <f>VLOOKUP(V190,[1]TIPOS_ANULACION!$D$5:$E$6,2,FALSE)</f>
        <v>#N/A</v>
      </c>
      <c r="X190" s="13"/>
      <c r="Y190" s="6"/>
      <c r="Z190" s="12"/>
      <c r="AA190" s="15">
        <v>0</v>
      </c>
      <c r="AB190" s="6" t="s">
        <v>145</v>
      </c>
      <c r="AC190" s="10">
        <f>VLOOKUP(AB190,'[1]ESTADOS ACTUALES CONTRATO'!$E$4:$F$11,2,FALSE)</f>
        <v>6</v>
      </c>
      <c r="AD190" s="6"/>
      <c r="AE190" s="6"/>
      <c r="AF190" s="6" t="s">
        <v>149</v>
      </c>
      <c r="AG190" s="16" t="s">
        <v>149</v>
      </c>
    </row>
    <row r="191" spans="1:33" hidden="1" x14ac:dyDescent="0.25">
      <c r="A191" s="4" t="s">
        <v>33</v>
      </c>
      <c r="B191" s="5">
        <f>VLOOKUP(A191,[1]LOCALIDAD!$A$3:$C$22,3,FALSE)</f>
        <v>3</v>
      </c>
      <c r="C191" s="6" t="s">
        <v>135</v>
      </c>
      <c r="D191" s="7" t="str">
        <f t="shared" si="2"/>
        <v>O230616</v>
      </c>
      <c r="E191" s="8" t="s">
        <v>136</v>
      </c>
      <c r="F191" s="8" t="s">
        <v>137</v>
      </c>
      <c r="G191" s="6">
        <v>79772071</v>
      </c>
      <c r="H191" s="8" t="s">
        <v>270</v>
      </c>
      <c r="I191" s="6" t="s">
        <v>144</v>
      </c>
      <c r="J191" s="10">
        <f>VLOOKUP(I191,[1]TIPOS_CONTRATOS!$E$4:$F$19,2,FALSE)</f>
        <v>11</v>
      </c>
      <c r="K191" s="6">
        <v>52</v>
      </c>
      <c r="L191" s="11">
        <v>2022</v>
      </c>
      <c r="M191" s="6">
        <v>327</v>
      </c>
      <c r="N191" s="6">
        <v>307</v>
      </c>
      <c r="O191" s="12" t="s">
        <v>39</v>
      </c>
      <c r="P191" s="12" t="s">
        <v>40</v>
      </c>
      <c r="Q191" s="12">
        <v>44584</v>
      </c>
      <c r="R191" s="12">
        <v>44948</v>
      </c>
      <c r="S191" s="13">
        <v>25850000</v>
      </c>
      <c r="T191" s="13">
        <v>1723333</v>
      </c>
      <c r="U191" s="13">
        <v>1723333</v>
      </c>
      <c r="V191" s="6"/>
      <c r="W191" s="10" t="e">
        <f>VLOOKUP(V191,[1]TIPOS_ANULACION!$D$5:$E$6,2,FALSE)</f>
        <v>#N/A</v>
      </c>
      <c r="X191" s="13"/>
      <c r="Y191" s="6"/>
      <c r="Z191" s="12"/>
      <c r="AA191" s="15">
        <v>0</v>
      </c>
      <c r="AB191" s="6" t="s">
        <v>145</v>
      </c>
      <c r="AC191" s="10">
        <f>VLOOKUP(AB191,'[1]ESTADOS ACTUALES CONTRATO'!$E$4:$F$11,2,FALSE)</f>
        <v>6</v>
      </c>
      <c r="AD191" s="6"/>
      <c r="AE191" s="6"/>
      <c r="AF191" s="6" t="s">
        <v>149</v>
      </c>
      <c r="AG191" s="16" t="s">
        <v>149</v>
      </c>
    </row>
    <row r="192" spans="1:33" hidden="1" x14ac:dyDescent="0.25">
      <c r="A192" s="4" t="s">
        <v>33</v>
      </c>
      <c r="B192" s="5">
        <f>VLOOKUP(A192,[1]LOCALIDAD!$A$3:$C$22,3,FALSE)</f>
        <v>3</v>
      </c>
      <c r="C192" s="6" t="s">
        <v>135</v>
      </c>
      <c r="D192" s="7" t="str">
        <f t="shared" si="2"/>
        <v>O230616</v>
      </c>
      <c r="E192" s="8" t="s">
        <v>136</v>
      </c>
      <c r="F192" s="8" t="s">
        <v>137</v>
      </c>
      <c r="G192" s="6">
        <v>1032443824</v>
      </c>
      <c r="H192" s="8" t="s">
        <v>271</v>
      </c>
      <c r="I192" s="6" t="s">
        <v>144</v>
      </c>
      <c r="J192" s="10">
        <f>VLOOKUP(I192,[1]TIPOS_CONTRATOS!$E$4:$F$19,2,FALSE)</f>
        <v>11</v>
      </c>
      <c r="K192" s="6">
        <v>53</v>
      </c>
      <c r="L192" s="11">
        <v>2022</v>
      </c>
      <c r="M192" s="6">
        <v>328</v>
      </c>
      <c r="N192" s="6">
        <v>308</v>
      </c>
      <c r="O192" s="12" t="s">
        <v>39</v>
      </c>
      <c r="P192" s="12" t="s">
        <v>40</v>
      </c>
      <c r="Q192" s="12">
        <v>44584</v>
      </c>
      <c r="R192" s="12">
        <v>44917</v>
      </c>
      <c r="S192" s="13">
        <v>25850000</v>
      </c>
      <c r="T192" s="13">
        <v>1723333</v>
      </c>
      <c r="U192" s="13">
        <v>1723333</v>
      </c>
      <c r="V192" s="6"/>
      <c r="W192" s="10" t="e">
        <f>VLOOKUP(V192,[1]TIPOS_ANULACION!$D$5:$E$6,2,FALSE)</f>
        <v>#N/A</v>
      </c>
      <c r="X192" s="13"/>
      <c r="Y192" s="6"/>
      <c r="Z192" s="12"/>
      <c r="AA192" s="15">
        <v>0</v>
      </c>
      <c r="AB192" s="6" t="s">
        <v>145</v>
      </c>
      <c r="AC192" s="10">
        <f>VLOOKUP(AB192,'[1]ESTADOS ACTUALES CONTRATO'!$E$4:$F$11,2,FALSE)</f>
        <v>6</v>
      </c>
      <c r="AD192" s="6"/>
      <c r="AE192" s="6"/>
      <c r="AF192" s="6" t="s">
        <v>149</v>
      </c>
      <c r="AG192" s="16" t="s">
        <v>149</v>
      </c>
    </row>
    <row r="193" spans="1:33" hidden="1" x14ac:dyDescent="0.25">
      <c r="A193" s="4" t="s">
        <v>33</v>
      </c>
      <c r="B193" s="5">
        <f>VLOOKUP(A193,[1]LOCALIDAD!$A$3:$C$22,3,FALSE)</f>
        <v>3</v>
      </c>
      <c r="C193" s="6" t="s">
        <v>135</v>
      </c>
      <c r="D193" s="7" t="str">
        <f t="shared" si="2"/>
        <v>O230616</v>
      </c>
      <c r="E193" s="8" t="s">
        <v>136</v>
      </c>
      <c r="F193" s="8" t="s">
        <v>137</v>
      </c>
      <c r="G193" s="6">
        <v>64571691</v>
      </c>
      <c r="H193" s="8" t="s">
        <v>272</v>
      </c>
      <c r="I193" s="6" t="s">
        <v>144</v>
      </c>
      <c r="J193" s="10">
        <f>VLOOKUP(I193,[1]TIPOS_CONTRATOS!$E$4:$F$19,2,FALSE)</f>
        <v>11</v>
      </c>
      <c r="K193" s="6">
        <v>54</v>
      </c>
      <c r="L193" s="11">
        <v>2022</v>
      </c>
      <c r="M193" s="6">
        <v>329</v>
      </c>
      <c r="N193" s="6">
        <v>309</v>
      </c>
      <c r="O193" s="12" t="s">
        <v>39</v>
      </c>
      <c r="P193" s="12" t="s">
        <v>40</v>
      </c>
      <c r="Q193" s="12">
        <v>44585</v>
      </c>
      <c r="R193" s="12">
        <v>44949</v>
      </c>
      <c r="S193" s="13">
        <v>25850000</v>
      </c>
      <c r="T193" s="13">
        <v>1801667</v>
      </c>
      <c r="U193" s="13">
        <v>1801667</v>
      </c>
      <c r="V193" s="6"/>
      <c r="W193" s="10" t="e">
        <f>VLOOKUP(V193,[1]TIPOS_ANULACION!$D$5:$E$6,2,FALSE)</f>
        <v>#N/A</v>
      </c>
      <c r="X193" s="13"/>
      <c r="Y193" s="6"/>
      <c r="Z193" s="12"/>
      <c r="AA193" s="15">
        <v>0</v>
      </c>
      <c r="AB193" s="6" t="s">
        <v>145</v>
      </c>
      <c r="AC193" s="10">
        <f>VLOOKUP(AB193,'[1]ESTADOS ACTUALES CONTRATO'!$E$4:$F$11,2,FALSE)</f>
        <v>6</v>
      </c>
      <c r="AD193" s="6"/>
      <c r="AE193" s="6"/>
      <c r="AF193" s="6" t="s">
        <v>149</v>
      </c>
      <c r="AG193" s="16" t="s">
        <v>149</v>
      </c>
    </row>
    <row r="194" spans="1:33" hidden="1" x14ac:dyDescent="0.25">
      <c r="A194" s="4" t="s">
        <v>33</v>
      </c>
      <c r="B194" s="5">
        <f>VLOOKUP(A194,[1]LOCALIDAD!$A$3:$C$22,3,FALSE)</f>
        <v>3</v>
      </c>
      <c r="C194" s="6" t="s">
        <v>135</v>
      </c>
      <c r="D194" s="7" t="str">
        <f t="shared" si="2"/>
        <v>O230616</v>
      </c>
      <c r="E194" s="8" t="s">
        <v>136</v>
      </c>
      <c r="F194" s="8" t="s">
        <v>137</v>
      </c>
      <c r="G194" s="6">
        <v>1007403672</v>
      </c>
      <c r="H194" s="8" t="s">
        <v>273</v>
      </c>
      <c r="I194" s="6" t="s">
        <v>144</v>
      </c>
      <c r="J194" s="10">
        <f>VLOOKUP(I194,[1]TIPOS_CONTRATOS!$E$4:$F$19,2,FALSE)</f>
        <v>11</v>
      </c>
      <c r="K194" s="6">
        <v>55</v>
      </c>
      <c r="L194" s="11">
        <v>2022</v>
      </c>
      <c r="M194" s="6">
        <v>330</v>
      </c>
      <c r="N194" s="6">
        <v>310</v>
      </c>
      <c r="O194" s="12" t="s">
        <v>39</v>
      </c>
      <c r="P194" s="12" t="s">
        <v>40</v>
      </c>
      <c r="Q194" s="12">
        <v>44584</v>
      </c>
      <c r="R194" s="12">
        <v>44917</v>
      </c>
      <c r="S194" s="13">
        <v>25850000</v>
      </c>
      <c r="T194" s="13">
        <v>1723333</v>
      </c>
      <c r="U194" s="13">
        <v>1723333</v>
      </c>
      <c r="V194" s="6"/>
      <c r="W194" s="10" t="e">
        <f>VLOOKUP(V194,[1]TIPOS_ANULACION!$D$5:$E$6,2,FALSE)</f>
        <v>#N/A</v>
      </c>
      <c r="X194" s="13"/>
      <c r="Y194" s="6"/>
      <c r="Z194" s="12"/>
      <c r="AA194" s="15">
        <v>0</v>
      </c>
      <c r="AB194" s="6" t="s">
        <v>145</v>
      </c>
      <c r="AC194" s="10">
        <f>VLOOKUP(AB194,'[1]ESTADOS ACTUALES CONTRATO'!$E$4:$F$11,2,FALSE)</f>
        <v>6</v>
      </c>
      <c r="AD194" s="6"/>
      <c r="AE194" s="6"/>
      <c r="AF194" s="6" t="s">
        <v>149</v>
      </c>
      <c r="AG194" s="16" t="s">
        <v>149</v>
      </c>
    </row>
    <row r="195" spans="1:33" hidden="1" x14ac:dyDescent="0.25">
      <c r="A195" s="4" t="s">
        <v>33</v>
      </c>
      <c r="B195" s="5">
        <f>VLOOKUP(A195,[1]LOCALIDAD!$A$3:$C$22,3,FALSE)</f>
        <v>3</v>
      </c>
      <c r="C195" s="6" t="s">
        <v>135</v>
      </c>
      <c r="D195" s="7" t="str">
        <f t="shared" ref="D195:D258" si="3">C195</f>
        <v>O230616</v>
      </c>
      <c r="E195" s="8" t="s">
        <v>136</v>
      </c>
      <c r="F195" s="8" t="s">
        <v>137</v>
      </c>
      <c r="G195" s="6">
        <v>79994158</v>
      </c>
      <c r="H195" s="8" t="s">
        <v>274</v>
      </c>
      <c r="I195" s="6" t="s">
        <v>144</v>
      </c>
      <c r="J195" s="10">
        <f>VLOOKUP(I195,[1]TIPOS_CONTRATOS!$E$4:$F$19,2,FALSE)</f>
        <v>11</v>
      </c>
      <c r="K195" s="6">
        <v>56</v>
      </c>
      <c r="L195" s="11">
        <v>2022</v>
      </c>
      <c r="M195" s="6">
        <v>331</v>
      </c>
      <c r="N195" s="6">
        <v>311</v>
      </c>
      <c r="O195" s="12" t="s">
        <v>39</v>
      </c>
      <c r="P195" s="12" t="s">
        <v>40</v>
      </c>
      <c r="Q195" s="12">
        <v>44587</v>
      </c>
      <c r="R195" s="12">
        <v>44951</v>
      </c>
      <c r="S195" s="13">
        <v>25850000</v>
      </c>
      <c r="T195" s="13">
        <v>1958333</v>
      </c>
      <c r="U195" s="13">
        <v>1958333</v>
      </c>
      <c r="V195" s="6"/>
      <c r="W195" s="10" t="e">
        <f>VLOOKUP(V195,[1]TIPOS_ANULACION!$D$5:$E$6,2,FALSE)</f>
        <v>#N/A</v>
      </c>
      <c r="X195" s="13"/>
      <c r="Y195" s="6"/>
      <c r="Z195" s="12"/>
      <c r="AA195" s="15">
        <v>0</v>
      </c>
      <c r="AB195" s="6" t="s">
        <v>145</v>
      </c>
      <c r="AC195" s="10">
        <f>VLOOKUP(AB195,'[1]ESTADOS ACTUALES CONTRATO'!$E$4:$F$11,2,FALSE)</f>
        <v>6</v>
      </c>
      <c r="AD195" s="6"/>
      <c r="AE195" s="6"/>
      <c r="AF195" s="6" t="s">
        <v>149</v>
      </c>
      <c r="AG195" s="16" t="s">
        <v>149</v>
      </c>
    </row>
    <row r="196" spans="1:33" hidden="1" x14ac:dyDescent="0.25">
      <c r="A196" s="4" t="s">
        <v>33</v>
      </c>
      <c r="B196" s="5">
        <f>VLOOKUP(A196,[1]LOCALIDAD!$A$3:$C$22,3,FALSE)</f>
        <v>3</v>
      </c>
      <c r="C196" s="6" t="s">
        <v>135</v>
      </c>
      <c r="D196" s="7" t="str">
        <f t="shared" si="3"/>
        <v>O230616</v>
      </c>
      <c r="E196" s="8" t="s">
        <v>136</v>
      </c>
      <c r="F196" s="8" t="s">
        <v>137</v>
      </c>
      <c r="G196" s="6">
        <v>52445223</v>
      </c>
      <c r="H196" s="8" t="s">
        <v>275</v>
      </c>
      <c r="I196" s="6" t="s">
        <v>144</v>
      </c>
      <c r="J196" s="10">
        <f>VLOOKUP(I196,[1]TIPOS_CONTRATOS!$E$4:$F$19,2,FALSE)</f>
        <v>11</v>
      </c>
      <c r="K196" s="6">
        <v>59</v>
      </c>
      <c r="L196" s="11">
        <v>2022</v>
      </c>
      <c r="M196" s="6">
        <v>332</v>
      </c>
      <c r="N196" s="6">
        <v>312</v>
      </c>
      <c r="O196" s="12" t="s">
        <v>39</v>
      </c>
      <c r="P196" s="12" t="s">
        <v>40</v>
      </c>
      <c r="Q196" s="12">
        <v>44587</v>
      </c>
      <c r="R196" s="12">
        <v>44920</v>
      </c>
      <c r="S196" s="13">
        <v>25850000</v>
      </c>
      <c r="T196" s="13">
        <v>1958333</v>
      </c>
      <c r="U196" s="13">
        <v>1958333</v>
      </c>
      <c r="V196" s="6"/>
      <c r="W196" s="10" t="e">
        <f>VLOOKUP(V196,[1]TIPOS_ANULACION!$D$5:$E$6,2,FALSE)</f>
        <v>#N/A</v>
      </c>
      <c r="X196" s="13"/>
      <c r="Y196" s="6"/>
      <c r="Z196" s="12"/>
      <c r="AA196" s="15">
        <v>0</v>
      </c>
      <c r="AB196" s="6" t="s">
        <v>145</v>
      </c>
      <c r="AC196" s="10">
        <f>VLOOKUP(AB196,'[1]ESTADOS ACTUALES CONTRATO'!$E$4:$F$11,2,FALSE)</f>
        <v>6</v>
      </c>
      <c r="AD196" s="6"/>
      <c r="AE196" s="6"/>
      <c r="AF196" s="6" t="s">
        <v>149</v>
      </c>
      <c r="AG196" s="16" t="s">
        <v>149</v>
      </c>
    </row>
    <row r="197" spans="1:33" hidden="1" x14ac:dyDescent="0.25">
      <c r="A197" s="4" t="s">
        <v>33</v>
      </c>
      <c r="B197" s="5">
        <f>VLOOKUP(A197,[1]LOCALIDAD!$A$3:$C$22,3,FALSE)</f>
        <v>3</v>
      </c>
      <c r="C197" s="6" t="s">
        <v>135</v>
      </c>
      <c r="D197" s="7" t="str">
        <f t="shared" si="3"/>
        <v>O230616</v>
      </c>
      <c r="E197" s="8" t="s">
        <v>136</v>
      </c>
      <c r="F197" s="8" t="s">
        <v>137</v>
      </c>
      <c r="G197" s="6">
        <v>19450034</v>
      </c>
      <c r="H197" s="8" t="s">
        <v>276</v>
      </c>
      <c r="I197" s="6" t="s">
        <v>144</v>
      </c>
      <c r="J197" s="10">
        <f>VLOOKUP(I197,[1]TIPOS_CONTRATOS!$E$4:$F$19,2,FALSE)</f>
        <v>11</v>
      </c>
      <c r="K197" s="6">
        <v>47</v>
      </c>
      <c r="L197" s="11">
        <v>2022</v>
      </c>
      <c r="M197" s="6">
        <v>333</v>
      </c>
      <c r="N197" s="6">
        <v>313</v>
      </c>
      <c r="O197" s="12" t="s">
        <v>39</v>
      </c>
      <c r="P197" s="12" t="s">
        <v>56</v>
      </c>
      <c r="Q197" s="12">
        <v>44587</v>
      </c>
      <c r="R197" s="12">
        <v>44951</v>
      </c>
      <c r="S197" s="13">
        <v>25850000</v>
      </c>
      <c r="T197" s="13">
        <v>1958333</v>
      </c>
      <c r="U197" s="13">
        <v>1958333</v>
      </c>
      <c r="V197" s="6"/>
      <c r="W197" s="10" t="e">
        <f>VLOOKUP(V197,[1]TIPOS_ANULACION!$D$5:$E$6,2,FALSE)</f>
        <v>#N/A</v>
      </c>
      <c r="X197" s="13"/>
      <c r="Y197" s="6"/>
      <c r="Z197" s="12"/>
      <c r="AA197" s="15">
        <v>0</v>
      </c>
      <c r="AB197" s="6" t="s">
        <v>145</v>
      </c>
      <c r="AC197" s="10">
        <f>VLOOKUP(AB197,'[1]ESTADOS ACTUALES CONTRATO'!$E$4:$F$11,2,FALSE)</f>
        <v>6</v>
      </c>
      <c r="AD197" s="6"/>
      <c r="AE197" s="6"/>
      <c r="AF197" s="6" t="s">
        <v>149</v>
      </c>
      <c r="AG197" s="16" t="s">
        <v>149</v>
      </c>
    </row>
    <row r="198" spans="1:33" hidden="1" x14ac:dyDescent="0.25">
      <c r="A198" s="4" t="s">
        <v>33</v>
      </c>
      <c r="B198" s="5">
        <f>VLOOKUP(A198,[1]LOCALIDAD!$A$3:$C$22,3,FALSE)</f>
        <v>3</v>
      </c>
      <c r="C198" s="6" t="s">
        <v>135</v>
      </c>
      <c r="D198" s="7" t="str">
        <f t="shared" si="3"/>
        <v>O230616</v>
      </c>
      <c r="E198" s="8" t="s">
        <v>136</v>
      </c>
      <c r="F198" s="8" t="s">
        <v>137</v>
      </c>
      <c r="G198" s="6">
        <v>59687264</v>
      </c>
      <c r="H198" s="8" t="s">
        <v>277</v>
      </c>
      <c r="I198" s="6" t="s">
        <v>144</v>
      </c>
      <c r="J198" s="10">
        <f>VLOOKUP(I198,[1]TIPOS_CONTRATOS!$E$4:$F$19,2,FALSE)</f>
        <v>11</v>
      </c>
      <c r="K198" s="6">
        <v>57</v>
      </c>
      <c r="L198" s="11">
        <v>2022</v>
      </c>
      <c r="M198" s="6">
        <v>334</v>
      </c>
      <c r="N198" s="6">
        <v>314</v>
      </c>
      <c r="O198" s="12" t="s">
        <v>39</v>
      </c>
      <c r="P198" s="12" t="s">
        <v>40</v>
      </c>
      <c r="Q198" s="12">
        <v>44587</v>
      </c>
      <c r="R198" s="12">
        <v>44920</v>
      </c>
      <c r="S198" s="13">
        <v>25850000</v>
      </c>
      <c r="T198" s="13">
        <v>1958333</v>
      </c>
      <c r="U198" s="13">
        <v>1958333</v>
      </c>
      <c r="V198" s="6"/>
      <c r="W198" s="10" t="e">
        <f>VLOOKUP(V198,[1]TIPOS_ANULACION!$D$5:$E$6,2,FALSE)</f>
        <v>#N/A</v>
      </c>
      <c r="X198" s="13"/>
      <c r="Y198" s="6"/>
      <c r="Z198" s="12"/>
      <c r="AA198" s="15">
        <v>0</v>
      </c>
      <c r="AB198" s="6" t="s">
        <v>145</v>
      </c>
      <c r="AC198" s="10">
        <f>VLOOKUP(AB198,'[1]ESTADOS ACTUALES CONTRATO'!$E$4:$F$11,2,FALSE)</f>
        <v>6</v>
      </c>
      <c r="AD198" s="6"/>
      <c r="AE198" s="6"/>
      <c r="AF198" s="6" t="s">
        <v>149</v>
      </c>
      <c r="AG198" s="16" t="s">
        <v>149</v>
      </c>
    </row>
    <row r="199" spans="1:33" hidden="1" x14ac:dyDescent="0.25">
      <c r="A199" s="4" t="s">
        <v>33</v>
      </c>
      <c r="B199" s="5">
        <f>VLOOKUP(A199,[1]LOCALIDAD!$A$3:$C$22,3,FALSE)</f>
        <v>3</v>
      </c>
      <c r="C199" s="6" t="s">
        <v>135</v>
      </c>
      <c r="D199" s="7" t="str">
        <f t="shared" si="3"/>
        <v>O230616</v>
      </c>
      <c r="E199" s="8" t="s">
        <v>136</v>
      </c>
      <c r="F199" s="8" t="s">
        <v>137</v>
      </c>
      <c r="G199" s="6">
        <v>52458706</v>
      </c>
      <c r="H199" s="8" t="s">
        <v>278</v>
      </c>
      <c r="I199" s="6" t="s">
        <v>144</v>
      </c>
      <c r="J199" s="10">
        <f>VLOOKUP(I199,[1]TIPOS_CONTRATOS!$E$4:$F$19,2,FALSE)</f>
        <v>11</v>
      </c>
      <c r="K199" s="6">
        <v>58</v>
      </c>
      <c r="L199" s="11">
        <v>2022</v>
      </c>
      <c r="M199" s="6">
        <v>335</v>
      </c>
      <c r="N199" s="6">
        <v>315</v>
      </c>
      <c r="O199" s="12" t="s">
        <v>39</v>
      </c>
      <c r="P199" s="12" t="s">
        <v>40</v>
      </c>
      <c r="Q199" s="12">
        <v>44590</v>
      </c>
      <c r="R199" s="12">
        <v>44923</v>
      </c>
      <c r="S199" s="13">
        <v>25850000</v>
      </c>
      <c r="T199" s="13">
        <v>3838333</v>
      </c>
      <c r="U199" s="13">
        <v>3838333</v>
      </c>
      <c r="V199" s="6"/>
      <c r="W199" s="10" t="e">
        <f>VLOOKUP(V199,[1]TIPOS_ANULACION!$D$5:$E$6,2,FALSE)</f>
        <v>#N/A</v>
      </c>
      <c r="X199" s="13"/>
      <c r="Y199" s="6"/>
      <c r="Z199" s="12"/>
      <c r="AA199" s="15">
        <v>0</v>
      </c>
      <c r="AB199" s="6" t="s">
        <v>145</v>
      </c>
      <c r="AC199" s="10">
        <f>VLOOKUP(AB199,'[1]ESTADOS ACTUALES CONTRATO'!$E$4:$F$11,2,FALSE)</f>
        <v>6</v>
      </c>
      <c r="AD199" s="6"/>
      <c r="AE199" s="6"/>
      <c r="AF199" s="6" t="s">
        <v>149</v>
      </c>
      <c r="AG199" s="16" t="s">
        <v>149</v>
      </c>
    </row>
    <row r="200" spans="1:33" hidden="1" x14ac:dyDescent="0.25">
      <c r="A200" s="4" t="s">
        <v>33</v>
      </c>
      <c r="B200" s="5">
        <f>VLOOKUP(A200,[1]LOCALIDAD!$A$3:$C$22,3,FALSE)</f>
        <v>3</v>
      </c>
      <c r="C200" s="6" t="s">
        <v>135</v>
      </c>
      <c r="D200" s="7" t="str">
        <f t="shared" si="3"/>
        <v>O230616</v>
      </c>
      <c r="E200" s="8" t="s">
        <v>136</v>
      </c>
      <c r="F200" s="8" t="s">
        <v>137</v>
      </c>
      <c r="G200" s="6">
        <v>1014306053</v>
      </c>
      <c r="H200" s="8" t="s">
        <v>279</v>
      </c>
      <c r="I200" s="6" t="s">
        <v>144</v>
      </c>
      <c r="J200" s="10">
        <f>VLOOKUP(I200,[1]TIPOS_CONTRATOS!$E$4:$F$19,2,FALSE)</f>
        <v>11</v>
      </c>
      <c r="K200" s="6">
        <v>269</v>
      </c>
      <c r="L200" s="11">
        <v>2022</v>
      </c>
      <c r="M200" s="6">
        <v>336</v>
      </c>
      <c r="N200" s="6">
        <v>316</v>
      </c>
      <c r="O200" s="12" t="s">
        <v>39</v>
      </c>
      <c r="P200" s="12" t="s">
        <v>56</v>
      </c>
      <c r="Q200" s="12">
        <v>44853</v>
      </c>
      <c r="R200" s="12">
        <v>44931</v>
      </c>
      <c r="S200" s="13">
        <v>7050000</v>
      </c>
      <c r="T200" s="13">
        <v>4151667</v>
      </c>
      <c r="U200" s="13">
        <v>2741667</v>
      </c>
      <c r="V200" s="6"/>
      <c r="W200" s="10" t="e">
        <f>VLOOKUP(V200,[1]TIPOS_ANULACION!$D$5:$E$6,2,FALSE)</f>
        <v>#N/A</v>
      </c>
      <c r="X200" s="13"/>
      <c r="Y200" s="6"/>
      <c r="Z200" s="12"/>
      <c r="AA200" s="15">
        <v>1410000</v>
      </c>
      <c r="AB200" s="6" t="s">
        <v>145</v>
      </c>
      <c r="AC200" s="10">
        <f>VLOOKUP(AB200,'[1]ESTADOS ACTUALES CONTRATO'!$E$4:$F$11,2,FALSE)</f>
        <v>6</v>
      </c>
      <c r="AD200" s="6"/>
      <c r="AE200" s="6"/>
      <c r="AF200" s="6" t="s">
        <v>226</v>
      </c>
      <c r="AG200" s="16" t="s">
        <v>227</v>
      </c>
    </row>
    <row r="201" spans="1:33" hidden="1" x14ac:dyDescent="0.25">
      <c r="A201" s="4" t="s">
        <v>33</v>
      </c>
      <c r="B201" s="5">
        <f>VLOOKUP(A201,[1]LOCALIDAD!$A$3:$C$22,3,FALSE)</f>
        <v>3</v>
      </c>
      <c r="C201" s="6" t="s">
        <v>135</v>
      </c>
      <c r="D201" s="7" t="str">
        <f t="shared" si="3"/>
        <v>O230616</v>
      </c>
      <c r="E201" s="8" t="s">
        <v>136</v>
      </c>
      <c r="F201" s="8" t="s">
        <v>137</v>
      </c>
      <c r="G201" s="6">
        <v>16843030</v>
      </c>
      <c r="H201" s="8" t="s">
        <v>280</v>
      </c>
      <c r="I201" s="6" t="s">
        <v>144</v>
      </c>
      <c r="J201" s="10">
        <f>VLOOKUP(I201,[1]TIPOS_CONTRATOS!$E$4:$F$19,2,FALSE)</f>
        <v>11</v>
      </c>
      <c r="K201" s="6">
        <v>280</v>
      </c>
      <c r="L201" s="11">
        <v>2022</v>
      </c>
      <c r="M201" s="6">
        <v>337</v>
      </c>
      <c r="N201" s="6">
        <v>317</v>
      </c>
      <c r="O201" s="12" t="s">
        <v>39</v>
      </c>
      <c r="P201" s="12" t="s">
        <v>56</v>
      </c>
      <c r="Q201" s="12">
        <v>44875</v>
      </c>
      <c r="R201" s="12">
        <v>44935</v>
      </c>
      <c r="S201" s="13">
        <v>4700000</v>
      </c>
      <c r="T201" s="13">
        <v>2976667</v>
      </c>
      <c r="U201" s="13">
        <v>2976667</v>
      </c>
      <c r="V201" s="6"/>
      <c r="W201" s="10" t="e">
        <f>VLOOKUP(V201,[1]TIPOS_ANULACION!$D$5:$E$6,2,FALSE)</f>
        <v>#N/A</v>
      </c>
      <c r="X201" s="13"/>
      <c r="Y201" s="6"/>
      <c r="Z201" s="12"/>
      <c r="AA201" s="15">
        <v>0</v>
      </c>
      <c r="AB201" s="6" t="s">
        <v>145</v>
      </c>
      <c r="AC201" s="10">
        <f>VLOOKUP(AB201,'[1]ESTADOS ACTUALES CONTRATO'!$E$4:$F$11,2,FALSE)</f>
        <v>6</v>
      </c>
      <c r="AD201" s="6"/>
      <c r="AE201" s="6"/>
      <c r="AF201" s="6" t="s">
        <v>149</v>
      </c>
      <c r="AG201" s="16" t="s">
        <v>149</v>
      </c>
    </row>
    <row r="202" spans="1:33" hidden="1" x14ac:dyDescent="0.25">
      <c r="A202" s="4" t="s">
        <v>33</v>
      </c>
      <c r="B202" s="5">
        <f>VLOOKUP(A202,[1]LOCALIDAD!$A$3:$C$22,3,FALSE)</f>
        <v>3</v>
      </c>
      <c r="C202" s="6" t="s">
        <v>135</v>
      </c>
      <c r="D202" s="7" t="str">
        <f t="shared" si="3"/>
        <v>O230616</v>
      </c>
      <c r="E202" s="8" t="s">
        <v>136</v>
      </c>
      <c r="F202" s="8" t="s">
        <v>137</v>
      </c>
      <c r="G202" s="6">
        <v>80049577</v>
      </c>
      <c r="H202" s="8" t="s">
        <v>281</v>
      </c>
      <c r="I202" s="6" t="s">
        <v>144</v>
      </c>
      <c r="J202" s="10">
        <f>VLOOKUP(I202,[1]TIPOS_CONTRATOS!$E$4:$F$19,2,FALSE)</f>
        <v>11</v>
      </c>
      <c r="K202" s="6">
        <v>281</v>
      </c>
      <c r="L202" s="11">
        <v>2022</v>
      </c>
      <c r="M202" s="6">
        <v>338</v>
      </c>
      <c r="N202" s="6">
        <v>318</v>
      </c>
      <c r="O202" s="12" t="s">
        <v>39</v>
      </c>
      <c r="P202" s="12" t="s">
        <v>56</v>
      </c>
      <c r="Q202" s="12">
        <v>44875</v>
      </c>
      <c r="R202" s="12">
        <v>44935</v>
      </c>
      <c r="S202" s="13">
        <v>4700000</v>
      </c>
      <c r="T202" s="13">
        <v>3055000</v>
      </c>
      <c r="U202" s="13">
        <v>3055000</v>
      </c>
      <c r="V202" s="6"/>
      <c r="W202" s="10" t="e">
        <f>VLOOKUP(V202,[1]TIPOS_ANULACION!$D$5:$E$6,2,FALSE)</f>
        <v>#N/A</v>
      </c>
      <c r="X202" s="13"/>
      <c r="Y202" s="6"/>
      <c r="Z202" s="12"/>
      <c r="AA202" s="15">
        <v>0</v>
      </c>
      <c r="AB202" s="6" t="s">
        <v>145</v>
      </c>
      <c r="AC202" s="10">
        <f>VLOOKUP(AB202,'[1]ESTADOS ACTUALES CONTRATO'!$E$4:$F$11,2,FALSE)</f>
        <v>6</v>
      </c>
      <c r="AD202" s="6"/>
      <c r="AE202" s="6"/>
      <c r="AF202" s="6" t="s">
        <v>149</v>
      </c>
      <c r="AG202" s="16" t="s">
        <v>149</v>
      </c>
    </row>
    <row r="203" spans="1:33" hidden="1" x14ac:dyDescent="0.25">
      <c r="A203" s="4" t="s">
        <v>33</v>
      </c>
      <c r="B203" s="5">
        <f>VLOOKUP(A203,[1]LOCALIDAD!$A$3:$C$22,3,FALSE)</f>
        <v>3</v>
      </c>
      <c r="C203" s="6" t="s">
        <v>135</v>
      </c>
      <c r="D203" s="7" t="str">
        <f t="shared" si="3"/>
        <v>O230616</v>
      </c>
      <c r="E203" s="8" t="s">
        <v>136</v>
      </c>
      <c r="F203" s="8" t="s">
        <v>137</v>
      </c>
      <c r="G203" s="6">
        <v>1030569769</v>
      </c>
      <c r="H203" s="8" t="s">
        <v>282</v>
      </c>
      <c r="I203" s="6" t="s">
        <v>144</v>
      </c>
      <c r="J203" s="10">
        <f>VLOOKUP(I203,[1]TIPOS_CONTRATOS!$E$4:$F$19,2,FALSE)</f>
        <v>11</v>
      </c>
      <c r="K203" s="6">
        <v>282</v>
      </c>
      <c r="L203" s="11">
        <v>2022</v>
      </c>
      <c r="M203" s="6">
        <v>339</v>
      </c>
      <c r="N203" s="6">
        <v>319</v>
      </c>
      <c r="O203" s="12" t="s">
        <v>39</v>
      </c>
      <c r="P203" s="12" t="s">
        <v>56</v>
      </c>
      <c r="Q203" s="12">
        <v>44875</v>
      </c>
      <c r="R203" s="12">
        <v>44935</v>
      </c>
      <c r="S203" s="13">
        <v>4700000</v>
      </c>
      <c r="T203" s="13">
        <v>3055000</v>
      </c>
      <c r="U203" s="13">
        <v>3055000</v>
      </c>
      <c r="V203" s="6"/>
      <c r="W203" s="10" t="e">
        <f>VLOOKUP(V203,[1]TIPOS_ANULACION!$D$5:$E$6,2,FALSE)</f>
        <v>#N/A</v>
      </c>
      <c r="X203" s="13"/>
      <c r="Y203" s="6"/>
      <c r="Z203" s="12"/>
      <c r="AA203" s="15">
        <v>0</v>
      </c>
      <c r="AB203" s="6" t="s">
        <v>145</v>
      </c>
      <c r="AC203" s="10">
        <f>VLOOKUP(AB203,'[1]ESTADOS ACTUALES CONTRATO'!$E$4:$F$11,2,FALSE)</f>
        <v>6</v>
      </c>
      <c r="AD203" s="6"/>
      <c r="AE203" s="6"/>
      <c r="AF203" s="6" t="s">
        <v>149</v>
      </c>
      <c r="AG203" s="16" t="s">
        <v>149</v>
      </c>
    </row>
    <row r="204" spans="1:33" hidden="1" x14ac:dyDescent="0.25">
      <c r="A204" s="4" t="s">
        <v>33</v>
      </c>
      <c r="B204" s="5">
        <f>VLOOKUP(A204,[1]LOCALIDAD!$A$3:$C$22,3,FALSE)</f>
        <v>3</v>
      </c>
      <c r="C204" s="6" t="s">
        <v>135</v>
      </c>
      <c r="D204" s="7" t="str">
        <f t="shared" si="3"/>
        <v>O230616</v>
      </c>
      <c r="E204" s="8" t="s">
        <v>136</v>
      </c>
      <c r="F204" s="8" t="s">
        <v>137</v>
      </c>
      <c r="G204" s="6">
        <v>94368341</v>
      </c>
      <c r="H204" s="8" t="s">
        <v>283</v>
      </c>
      <c r="I204" s="6" t="s">
        <v>144</v>
      </c>
      <c r="J204" s="10">
        <f>VLOOKUP(I204,[1]TIPOS_CONTRATOS!$E$4:$F$19,2,FALSE)</f>
        <v>11</v>
      </c>
      <c r="K204" s="6">
        <v>283</v>
      </c>
      <c r="L204" s="11">
        <v>2022</v>
      </c>
      <c r="M204" s="6">
        <v>340</v>
      </c>
      <c r="N204" s="6">
        <v>320</v>
      </c>
      <c r="O204" s="12" t="s">
        <v>39</v>
      </c>
      <c r="P204" s="12" t="s">
        <v>56</v>
      </c>
      <c r="Q204" s="12">
        <v>44593</v>
      </c>
      <c r="R204" s="12">
        <v>44766</v>
      </c>
      <c r="S204" s="13">
        <v>56113573</v>
      </c>
      <c r="T204" s="13">
        <v>3055000</v>
      </c>
      <c r="U204" s="13">
        <v>3055000</v>
      </c>
      <c r="V204" s="6"/>
      <c r="W204" s="10" t="e">
        <f>VLOOKUP(V204,[1]TIPOS_ANULACION!$D$5:$E$6,2,FALSE)</f>
        <v>#N/A</v>
      </c>
      <c r="X204" s="13"/>
      <c r="Y204" s="6"/>
      <c r="Z204" s="12"/>
      <c r="AA204" s="15">
        <v>0</v>
      </c>
      <c r="AB204" s="6" t="s">
        <v>145</v>
      </c>
      <c r="AC204" s="10">
        <f>VLOOKUP(AB204,'[1]ESTADOS ACTUALES CONTRATO'!$E$4:$F$11,2,FALSE)</f>
        <v>6</v>
      </c>
      <c r="AD204" s="6"/>
      <c r="AE204" s="6"/>
      <c r="AF204" s="6" t="s">
        <v>149</v>
      </c>
      <c r="AG204" s="16" t="s">
        <v>149</v>
      </c>
    </row>
    <row r="205" spans="1:33" hidden="1" x14ac:dyDescent="0.25">
      <c r="A205" s="4" t="s">
        <v>33</v>
      </c>
      <c r="B205" s="5">
        <f>VLOOKUP(A205,[1]LOCALIDAD!$A$3:$C$22,3,FALSE)</f>
        <v>3</v>
      </c>
      <c r="C205" s="6" t="s">
        <v>135</v>
      </c>
      <c r="D205" s="7" t="str">
        <f t="shared" si="3"/>
        <v>O230616</v>
      </c>
      <c r="E205" s="8" t="s">
        <v>136</v>
      </c>
      <c r="F205" s="8" t="s">
        <v>137</v>
      </c>
      <c r="G205" s="6">
        <v>80239010</v>
      </c>
      <c r="H205" s="8" t="s">
        <v>284</v>
      </c>
      <c r="I205" s="6" t="s">
        <v>144</v>
      </c>
      <c r="J205" s="10">
        <f>VLOOKUP(I205,[1]TIPOS_CONTRATOS!$E$4:$F$19,2,FALSE)</f>
        <v>11</v>
      </c>
      <c r="K205" s="6">
        <v>284</v>
      </c>
      <c r="L205" s="11">
        <v>2022</v>
      </c>
      <c r="M205" s="6">
        <v>341</v>
      </c>
      <c r="N205" s="6">
        <v>321</v>
      </c>
      <c r="O205" s="12" t="s">
        <v>39</v>
      </c>
      <c r="P205" s="12" t="s">
        <v>40</v>
      </c>
      <c r="Q205" s="12">
        <v>44875</v>
      </c>
      <c r="R205" s="12">
        <v>44935</v>
      </c>
      <c r="S205" s="13">
        <v>4700000</v>
      </c>
      <c r="T205" s="13">
        <v>3055000</v>
      </c>
      <c r="U205" s="13">
        <v>3055000</v>
      </c>
      <c r="V205" s="6"/>
      <c r="W205" s="10" t="e">
        <f>VLOOKUP(V205,[1]TIPOS_ANULACION!$D$5:$E$6,2,FALSE)</f>
        <v>#N/A</v>
      </c>
      <c r="X205" s="13"/>
      <c r="Y205" s="6"/>
      <c r="Z205" s="12"/>
      <c r="AA205" s="15">
        <v>0</v>
      </c>
      <c r="AB205" s="6" t="s">
        <v>145</v>
      </c>
      <c r="AC205" s="10">
        <f>VLOOKUP(AB205,'[1]ESTADOS ACTUALES CONTRATO'!$E$4:$F$11,2,FALSE)</f>
        <v>6</v>
      </c>
      <c r="AD205" s="6"/>
      <c r="AE205" s="6"/>
      <c r="AF205" s="6" t="s">
        <v>149</v>
      </c>
      <c r="AG205" s="16" t="s">
        <v>149</v>
      </c>
    </row>
    <row r="206" spans="1:33" hidden="1" x14ac:dyDescent="0.25">
      <c r="A206" s="4" t="s">
        <v>33</v>
      </c>
      <c r="B206" s="5">
        <f>VLOOKUP(A206,[1]LOCALIDAD!$A$3:$C$22,3,FALSE)</f>
        <v>3</v>
      </c>
      <c r="C206" s="6" t="s">
        <v>135</v>
      </c>
      <c r="D206" s="7" t="str">
        <f t="shared" si="3"/>
        <v>O230616</v>
      </c>
      <c r="E206" s="8" t="s">
        <v>136</v>
      </c>
      <c r="F206" s="8" t="s">
        <v>137</v>
      </c>
      <c r="G206" s="6">
        <v>11522035</v>
      </c>
      <c r="H206" s="8" t="s">
        <v>285</v>
      </c>
      <c r="I206" s="6" t="s">
        <v>144</v>
      </c>
      <c r="J206" s="10">
        <f>VLOOKUP(I206,[1]TIPOS_CONTRATOS!$E$4:$F$19,2,FALSE)</f>
        <v>11</v>
      </c>
      <c r="K206" s="6">
        <v>292</v>
      </c>
      <c r="L206" s="11">
        <v>2022</v>
      </c>
      <c r="M206" s="6">
        <v>342</v>
      </c>
      <c r="N206" s="6">
        <v>322</v>
      </c>
      <c r="O206" s="12" t="s">
        <v>39</v>
      </c>
      <c r="P206" s="12" t="s">
        <v>40</v>
      </c>
      <c r="Q206" s="12">
        <v>44895</v>
      </c>
      <c r="R206" s="12">
        <v>44955</v>
      </c>
      <c r="S206" s="13">
        <v>4700000</v>
      </c>
      <c r="T206" s="13">
        <v>4700000</v>
      </c>
      <c r="U206" s="13">
        <v>4700000</v>
      </c>
      <c r="V206" s="6"/>
      <c r="W206" s="10" t="e">
        <f>VLOOKUP(V206,[1]TIPOS_ANULACION!$D$5:$E$6,2,FALSE)</f>
        <v>#N/A</v>
      </c>
      <c r="X206" s="13"/>
      <c r="Y206" s="6"/>
      <c r="Z206" s="12"/>
      <c r="AA206" s="15">
        <v>0</v>
      </c>
      <c r="AB206" s="6" t="s">
        <v>145</v>
      </c>
      <c r="AC206" s="10">
        <f>VLOOKUP(AB206,'[1]ESTADOS ACTUALES CONTRATO'!$E$4:$F$11,2,FALSE)</f>
        <v>6</v>
      </c>
      <c r="AD206" s="6"/>
      <c r="AE206" s="6"/>
      <c r="AF206" s="6" t="s">
        <v>149</v>
      </c>
      <c r="AG206" s="16" t="s">
        <v>149</v>
      </c>
    </row>
    <row r="207" spans="1:33" hidden="1" x14ac:dyDescent="0.25">
      <c r="A207" s="4" t="s">
        <v>33</v>
      </c>
      <c r="B207" s="5">
        <f>VLOOKUP(A207,[1]LOCALIDAD!$A$3:$C$22,3,FALSE)</f>
        <v>3</v>
      </c>
      <c r="C207" s="6" t="s">
        <v>135</v>
      </c>
      <c r="D207" s="7" t="str">
        <f t="shared" si="3"/>
        <v>O230616</v>
      </c>
      <c r="E207" s="8" t="s">
        <v>136</v>
      </c>
      <c r="F207" s="8" t="s">
        <v>137</v>
      </c>
      <c r="G207" s="6">
        <v>11200485</v>
      </c>
      <c r="H207" s="8" t="s">
        <v>286</v>
      </c>
      <c r="I207" s="6" t="s">
        <v>144</v>
      </c>
      <c r="J207" s="10">
        <f>VLOOKUP(I207,[1]TIPOS_CONTRATOS!$E$4:$F$19,2,FALSE)</f>
        <v>11</v>
      </c>
      <c r="K207" s="6">
        <v>294</v>
      </c>
      <c r="L207" s="11">
        <v>2022</v>
      </c>
      <c r="M207" s="6">
        <v>343</v>
      </c>
      <c r="N207" s="6">
        <v>323</v>
      </c>
      <c r="O207" s="12" t="s">
        <v>39</v>
      </c>
      <c r="P207" s="12" t="s">
        <v>40</v>
      </c>
      <c r="Q207" s="12">
        <v>44880</v>
      </c>
      <c r="R207" s="12">
        <v>44940</v>
      </c>
      <c r="S207" s="13">
        <v>4700000</v>
      </c>
      <c r="T207" s="13">
        <v>3446667</v>
      </c>
      <c r="U207" s="13">
        <v>3446667</v>
      </c>
      <c r="V207" s="6"/>
      <c r="W207" s="10" t="e">
        <f>VLOOKUP(V207,[1]TIPOS_ANULACION!$D$5:$E$6,2,FALSE)</f>
        <v>#N/A</v>
      </c>
      <c r="X207" s="13"/>
      <c r="Y207" s="6"/>
      <c r="Z207" s="12"/>
      <c r="AA207" s="15">
        <v>0</v>
      </c>
      <c r="AB207" s="6" t="s">
        <v>145</v>
      </c>
      <c r="AC207" s="10">
        <f>VLOOKUP(AB207,'[1]ESTADOS ACTUALES CONTRATO'!$E$4:$F$11,2,FALSE)</f>
        <v>6</v>
      </c>
      <c r="AD207" s="6"/>
      <c r="AE207" s="6"/>
      <c r="AF207" s="6" t="s">
        <v>149</v>
      </c>
      <c r="AG207" s="16" t="s">
        <v>149</v>
      </c>
    </row>
    <row r="208" spans="1:33" hidden="1" x14ac:dyDescent="0.25">
      <c r="A208" s="4" t="s">
        <v>33</v>
      </c>
      <c r="B208" s="5">
        <f>VLOOKUP(A208,[1]LOCALIDAD!$A$3:$C$22,3,FALSE)</f>
        <v>3</v>
      </c>
      <c r="C208" s="6" t="s">
        <v>135</v>
      </c>
      <c r="D208" s="7" t="str">
        <f t="shared" si="3"/>
        <v>O230616</v>
      </c>
      <c r="E208" s="8" t="s">
        <v>136</v>
      </c>
      <c r="F208" s="8" t="s">
        <v>137</v>
      </c>
      <c r="G208" s="6">
        <v>11412016</v>
      </c>
      <c r="H208" s="8" t="s">
        <v>287</v>
      </c>
      <c r="I208" s="6" t="s">
        <v>144</v>
      </c>
      <c r="J208" s="10">
        <f>VLOOKUP(I208,[1]TIPOS_CONTRATOS!$E$4:$F$19,2,FALSE)</f>
        <v>11</v>
      </c>
      <c r="K208" s="6">
        <v>295</v>
      </c>
      <c r="L208" s="11">
        <v>2022</v>
      </c>
      <c r="M208" s="6">
        <v>344</v>
      </c>
      <c r="N208" s="6">
        <v>324</v>
      </c>
      <c r="O208" s="12" t="s">
        <v>39</v>
      </c>
      <c r="P208" s="12" t="s">
        <v>40</v>
      </c>
      <c r="Q208" s="12">
        <v>44880</v>
      </c>
      <c r="R208" s="12">
        <v>44940</v>
      </c>
      <c r="S208" s="13">
        <v>4700000</v>
      </c>
      <c r="T208" s="13">
        <v>3446667</v>
      </c>
      <c r="U208" s="13">
        <v>3446667</v>
      </c>
      <c r="V208" s="6"/>
      <c r="W208" s="10" t="e">
        <f>VLOOKUP(V208,[1]TIPOS_ANULACION!$D$5:$E$6,2,FALSE)</f>
        <v>#N/A</v>
      </c>
      <c r="X208" s="13"/>
      <c r="Y208" s="6"/>
      <c r="Z208" s="12"/>
      <c r="AA208" s="15">
        <v>0</v>
      </c>
      <c r="AB208" s="6" t="s">
        <v>145</v>
      </c>
      <c r="AC208" s="10">
        <f>VLOOKUP(AB208,'[1]ESTADOS ACTUALES CONTRATO'!$E$4:$F$11,2,FALSE)</f>
        <v>6</v>
      </c>
      <c r="AD208" s="6"/>
      <c r="AE208" s="6"/>
      <c r="AF208" s="6" t="s">
        <v>149</v>
      </c>
      <c r="AG208" s="16" t="s">
        <v>149</v>
      </c>
    </row>
    <row r="209" spans="1:33" hidden="1" x14ac:dyDescent="0.25">
      <c r="A209" s="4" t="s">
        <v>33</v>
      </c>
      <c r="B209" s="5">
        <f>VLOOKUP(A209,[1]LOCALIDAD!$A$3:$C$22,3,FALSE)</f>
        <v>3</v>
      </c>
      <c r="C209" s="6" t="s">
        <v>135</v>
      </c>
      <c r="D209" s="7" t="str">
        <f t="shared" si="3"/>
        <v>O230616</v>
      </c>
      <c r="E209" s="8" t="s">
        <v>136</v>
      </c>
      <c r="F209" s="8" t="s">
        <v>137</v>
      </c>
      <c r="G209" s="6">
        <v>93134790</v>
      </c>
      <c r="H209" s="8" t="s">
        <v>288</v>
      </c>
      <c r="I209" s="6" t="s">
        <v>144</v>
      </c>
      <c r="J209" s="10">
        <f>VLOOKUP(I209,[1]TIPOS_CONTRATOS!$E$4:$F$19,2,FALSE)</f>
        <v>11</v>
      </c>
      <c r="K209" s="6">
        <v>293</v>
      </c>
      <c r="L209" s="11">
        <v>2022</v>
      </c>
      <c r="M209" s="6">
        <v>345</v>
      </c>
      <c r="N209" s="6">
        <v>325</v>
      </c>
      <c r="O209" s="12" t="s">
        <v>39</v>
      </c>
      <c r="P209" s="12" t="s">
        <v>40</v>
      </c>
      <c r="Q209" s="12">
        <v>44880</v>
      </c>
      <c r="R209" s="12">
        <v>44940</v>
      </c>
      <c r="S209" s="13">
        <v>4700000</v>
      </c>
      <c r="T209" s="13">
        <v>3446667</v>
      </c>
      <c r="U209" s="13">
        <v>3446667</v>
      </c>
      <c r="V209" s="6"/>
      <c r="W209" s="10" t="e">
        <f>VLOOKUP(V209,[1]TIPOS_ANULACION!$D$5:$E$6,2,FALSE)</f>
        <v>#N/A</v>
      </c>
      <c r="X209" s="13"/>
      <c r="Y209" s="6"/>
      <c r="Z209" s="12"/>
      <c r="AA209" s="15">
        <v>0</v>
      </c>
      <c r="AB209" s="6" t="s">
        <v>145</v>
      </c>
      <c r="AC209" s="10">
        <f>VLOOKUP(AB209,'[1]ESTADOS ACTUALES CONTRATO'!$E$4:$F$11,2,FALSE)</f>
        <v>6</v>
      </c>
      <c r="AD209" s="6"/>
      <c r="AE209" s="6"/>
      <c r="AF209" s="6" t="s">
        <v>149</v>
      </c>
      <c r="AG209" s="16" t="s">
        <v>149</v>
      </c>
    </row>
    <row r="210" spans="1:33" hidden="1" x14ac:dyDescent="0.25">
      <c r="A210" s="4" t="s">
        <v>33</v>
      </c>
      <c r="B210" s="5">
        <f>VLOOKUP(A210,[1]LOCALIDAD!$A$3:$C$22,3,FALSE)</f>
        <v>3</v>
      </c>
      <c r="C210" s="6" t="s">
        <v>135</v>
      </c>
      <c r="D210" s="7" t="str">
        <f t="shared" si="3"/>
        <v>O230616</v>
      </c>
      <c r="E210" s="8" t="s">
        <v>136</v>
      </c>
      <c r="F210" s="8" t="s">
        <v>137</v>
      </c>
      <c r="G210" s="6">
        <v>1015995087</v>
      </c>
      <c r="H210" s="8" t="s">
        <v>289</v>
      </c>
      <c r="I210" s="6" t="s">
        <v>144</v>
      </c>
      <c r="J210" s="10">
        <f>VLOOKUP(I210,[1]TIPOS_CONTRATOS!$E$4:$F$19,2,FALSE)</f>
        <v>11</v>
      </c>
      <c r="K210" s="6">
        <v>296</v>
      </c>
      <c r="L210" s="11">
        <v>2022</v>
      </c>
      <c r="M210" s="6">
        <v>346</v>
      </c>
      <c r="N210" s="6">
        <v>326</v>
      </c>
      <c r="O210" s="12" t="s">
        <v>39</v>
      </c>
      <c r="P210" s="12" t="s">
        <v>40</v>
      </c>
      <c r="Q210" s="12">
        <v>44882</v>
      </c>
      <c r="R210" s="12">
        <v>44942</v>
      </c>
      <c r="S210" s="13">
        <v>4700000</v>
      </c>
      <c r="T210" s="13">
        <v>3603333</v>
      </c>
      <c r="U210" s="13">
        <v>3603333</v>
      </c>
      <c r="V210" s="6"/>
      <c r="W210" s="10" t="e">
        <f>VLOOKUP(V210,[1]TIPOS_ANULACION!$D$5:$E$6,2,FALSE)</f>
        <v>#N/A</v>
      </c>
      <c r="X210" s="13"/>
      <c r="Y210" s="6"/>
      <c r="Z210" s="12"/>
      <c r="AA210" s="15">
        <v>0</v>
      </c>
      <c r="AB210" s="6" t="s">
        <v>145</v>
      </c>
      <c r="AC210" s="10">
        <f>VLOOKUP(AB210,'[1]ESTADOS ACTUALES CONTRATO'!$E$4:$F$11,2,FALSE)</f>
        <v>6</v>
      </c>
      <c r="AD210" s="6"/>
      <c r="AE210" s="6"/>
      <c r="AF210" s="6" t="s">
        <v>149</v>
      </c>
      <c r="AG210" s="16" t="s">
        <v>149</v>
      </c>
    </row>
    <row r="211" spans="1:33" hidden="1" x14ac:dyDescent="0.25">
      <c r="A211" s="4" t="s">
        <v>33</v>
      </c>
      <c r="B211" s="5">
        <f>VLOOKUP(A211,[1]LOCALIDAD!$A$3:$C$22,3,FALSE)</f>
        <v>3</v>
      </c>
      <c r="C211" s="6" t="s">
        <v>135</v>
      </c>
      <c r="D211" s="7" t="str">
        <f t="shared" si="3"/>
        <v>O230616</v>
      </c>
      <c r="E211" s="8" t="s">
        <v>136</v>
      </c>
      <c r="F211" s="8" t="s">
        <v>137</v>
      </c>
      <c r="G211" s="6">
        <v>80372220</v>
      </c>
      <c r="H211" s="8" t="s">
        <v>290</v>
      </c>
      <c r="I211" s="6" t="s">
        <v>144</v>
      </c>
      <c r="J211" s="10">
        <f>VLOOKUP(I211,[1]TIPOS_CONTRATOS!$E$4:$F$19,2,FALSE)</f>
        <v>11</v>
      </c>
      <c r="K211" s="6">
        <v>304</v>
      </c>
      <c r="L211" s="11">
        <v>2022</v>
      </c>
      <c r="M211" s="6">
        <v>347</v>
      </c>
      <c r="N211" s="6">
        <v>327</v>
      </c>
      <c r="O211" s="12" t="s">
        <v>39</v>
      </c>
      <c r="P211" s="12" t="s">
        <v>40</v>
      </c>
      <c r="Q211" s="12">
        <v>44890</v>
      </c>
      <c r="R211" s="12">
        <v>44926</v>
      </c>
      <c r="S211" s="13">
        <v>4700000</v>
      </c>
      <c r="T211" s="13">
        <v>4700000</v>
      </c>
      <c r="U211" s="13">
        <v>2820000</v>
      </c>
      <c r="V211" s="6"/>
      <c r="W211" s="10" t="e">
        <f>VLOOKUP(V211,[1]TIPOS_ANULACION!$D$5:$E$6,2,FALSE)</f>
        <v>#N/A</v>
      </c>
      <c r="X211" s="13"/>
      <c r="Y211" s="6"/>
      <c r="Z211" s="12"/>
      <c r="AA211" s="15">
        <v>1880000</v>
      </c>
      <c r="AB211" s="6" t="s">
        <v>145</v>
      </c>
      <c r="AC211" s="10">
        <f>VLOOKUP(AB211,'[1]ESTADOS ACTUALES CONTRATO'!$E$4:$F$11,2,FALSE)</f>
        <v>6</v>
      </c>
      <c r="AD211" s="6"/>
      <c r="AE211" s="6"/>
      <c r="AF211" s="6" t="s">
        <v>226</v>
      </c>
      <c r="AG211" s="16" t="s">
        <v>227</v>
      </c>
    </row>
    <row r="212" spans="1:33" hidden="1" x14ac:dyDescent="0.25">
      <c r="A212" s="4" t="s">
        <v>33</v>
      </c>
      <c r="B212" s="5">
        <f>VLOOKUP(A212,[1]LOCALIDAD!$A$3:$C$22,3,FALSE)</f>
        <v>3</v>
      </c>
      <c r="C212" s="6" t="s">
        <v>135</v>
      </c>
      <c r="D212" s="7" t="str">
        <f t="shared" si="3"/>
        <v>O230616</v>
      </c>
      <c r="E212" s="8" t="s">
        <v>136</v>
      </c>
      <c r="F212" s="8" t="s">
        <v>137</v>
      </c>
      <c r="G212" s="6">
        <v>79419523</v>
      </c>
      <c r="H212" s="8" t="s">
        <v>291</v>
      </c>
      <c r="I212" s="6" t="s">
        <v>144</v>
      </c>
      <c r="J212" s="10">
        <f>VLOOKUP(I212,[1]TIPOS_CONTRATOS!$E$4:$F$19,2,FALSE)</f>
        <v>11</v>
      </c>
      <c r="K212" s="6">
        <v>317</v>
      </c>
      <c r="L212" s="11">
        <v>2022</v>
      </c>
      <c r="M212" s="6">
        <v>348</v>
      </c>
      <c r="N212" s="6">
        <v>328</v>
      </c>
      <c r="O212" s="12" t="s">
        <v>39</v>
      </c>
      <c r="P212" s="12" t="s">
        <v>40</v>
      </c>
      <c r="Q212" s="12">
        <v>44894</v>
      </c>
      <c r="R212" s="12">
        <v>44954</v>
      </c>
      <c r="S212" s="13">
        <v>4700000</v>
      </c>
      <c r="T212" s="13">
        <v>4700000</v>
      </c>
      <c r="U212" s="13">
        <v>4700000</v>
      </c>
      <c r="V212" s="6"/>
      <c r="W212" s="10" t="e">
        <f>VLOOKUP(V212,[1]TIPOS_ANULACION!$D$5:$E$6,2,FALSE)</f>
        <v>#N/A</v>
      </c>
      <c r="X212" s="13"/>
      <c r="Y212" s="6"/>
      <c r="Z212" s="12"/>
      <c r="AA212" s="15">
        <v>0</v>
      </c>
      <c r="AB212" s="6" t="s">
        <v>145</v>
      </c>
      <c r="AC212" s="10">
        <f>VLOOKUP(AB212,'[1]ESTADOS ACTUALES CONTRATO'!$E$4:$F$11,2,FALSE)</f>
        <v>6</v>
      </c>
      <c r="AD212" s="6"/>
      <c r="AE212" s="6"/>
      <c r="AF212" s="6" t="s">
        <v>149</v>
      </c>
      <c r="AG212" s="16" t="s">
        <v>149</v>
      </c>
    </row>
    <row r="213" spans="1:33" hidden="1" x14ac:dyDescent="0.25">
      <c r="A213" s="4" t="s">
        <v>33</v>
      </c>
      <c r="B213" s="5">
        <f>VLOOKUP(A213,[1]LOCALIDAD!$A$3:$C$22,3,FALSE)</f>
        <v>3</v>
      </c>
      <c r="C213" s="6" t="s">
        <v>135</v>
      </c>
      <c r="D213" s="7" t="str">
        <f t="shared" si="3"/>
        <v>O230616</v>
      </c>
      <c r="E213" s="8" t="s">
        <v>136</v>
      </c>
      <c r="F213" s="8" t="s">
        <v>137</v>
      </c>
      <c r="G213" s="6">
        <v>1020843915</v>
      </c>
      <c r="H213" s="8" t="s">
        <v>292</v>
      </c>
      <c r="I213" s="6" t="s">
        <v>144</v>
      </c>
      <c r="J213" s="10">
        <f>VLOOKUP(I213,[1]TIPOS_CONTRATOS!$E$4:$F$19,2,FALSE)</f>
        <v>11</v>
      </c>
      <c r="K213" s="6">
        <v>299</v>
      </c>
      <c r="L213" s="11">
        <v>2022</v>
      </c>
      <c r="M213" s="6">
        <v>349</v>
      </c>
      <c r="N213" s="6">
        <v>329</v>
      </c>
      <c r="O213" s="12" t="s">
        <v>39</v>
      </c>
      <c r="P213" s="12" t="s">
        <v>40</v>
      </c>
      <c r="Q213" s="12">
        <v>44897</v>
      </c>
      <c r="R213" s="12">
        <v>44958</v>
      </c>
      <c r="S213" s="13">
        <v>4700000</v>
      </c>
      <c r="T213" s="13">
        <v>4700000</v>
      </c>
      <c r="U213" s="13">
        <v>4700000</v>
      </c>
      <c r="V213" s="6"/>
      <c r="W213" s="10" t="e">
        <f>VLOOKUP(V213,[1]TIPOS_ANULACION!$D$5:$E$6,2,FALSE)</f>
        <v>#N/A</v>
      </c>
      <c r="X213" s="13"/>
      <c r="Y213" s="6"/>
      <c r="Z213" s="12"/>
      <c r="AA213" s="15">
        <v>0</v>
      </c>
      <c r="AB213" s="6" t="s">
        <v>145</v>
      </c>
      <c r="AC213" s="10">
        <f>VLOOKUP(AB213,'[1]ESTADOS ACTUALES CONTRATO'!$E$4:$F$11,2,FALSE)</f>
        <v>6</v>
      </c>
      <c r="AD213" s="6"/>
      <c r="AE213" s="6"/>
      <c r="AF213" s="6" t="s">
        <v>149</v>
      </c>
      <c r="AG213" s="16" t="s">
        <v>149</v>
      </c>
    </row>
    <row r="214" spans="1:33" hidden="1" x14ac:dyDescent="0.25">
      <c r="A214" s="4" t="s">
        <v>33</v>
      </c>
      <c r="B214" s="5">
        <f>VLOOKUP(A214,[1]LOCALIDAD!$A$3:$C$22,3,FALSE)</f>
        <v>3</v>
      </c>
      <c r="C214" s="6" t="s">
        <v>135</v>
      </c>
      <c r="D214" s="7" t="str">
        <f t="shared" si="3"/>
        <v>O230616</v>
      </c>
      <c r="E214" s="8" t="s">
        <v>136</v>
      </c>
      <c r="F214" s="8" t="s">
        <v>137</v>
      </c>
      <c r="G214" s="6">
        <v>1010194133</v>
      </c>
      <c r="H214" s="8" t="s">
        <v>293</v>
      </c>
      <c r="I214" s="6" t="s">
        <v>144</v>
      </c>
      <c r="J214" s="10">
        <f>VLOOKUP(I214,[1]TIPOS_CONTRATOS!$E$4:$F$19,2,FALSE)</f>
        <v>11</v>
      </c>
      <c r="K214" s="6">
        <v>298</v>
      </c>
      <c r="L214" s="11">
        <v>2022</v>
      </c>
      <c r="M214" s="6">
        <v>350</v>
      </c>
      <c r="N214" s="6">
        <v>330</v>
      </c>
      <c r="O214" s="12" t="s">
        <v>39</v>
      </c>
      <c r="P214" s="12" t="s">
        <v>40</v>
      </c>
      <c r="Q214" s="12">
        <v>44897</v>
      </c>
      <c r="R214" s="12">
        <v>44967</v>
      </c>
      <c r="S214" s="13">
        <v>4700000</v>
      </c>
      <c r="T214" s="13">
        <v>4700000</v>
      </c>
      <c r="U214" s="13">
        <v>4700000</v>
      </c>
      <c r="V214" s="6"/>
      <c r="W214" s="10" t="e">
        <f>VLOOKUP(V214,[1]TIPOS_ANULACION!$D$5:$E$6,2,FALSE)</f>
        <v>#N/A</v>
      </c>
      <c r="X214" s="13"/>
      <c r="Y214" s="6"/>
      <c r="Z214" s="12"/>
      <c r="AA214" s="15">
        <v>0</v>
      </c>
      <c r="AB214" s="6" t="s">
        <v>145</v>
      </c>
      <c r="AC214" s="10">
        <f>VLOOKUP(AB214,'[1]ESTADOS ACTUALES CONTRATO'!$E$4:$F$11,2,FALSE)</f>
        <v>6</v>
      </c>
      <c r="AD214" s="6"/>
      <c r="AE214" s="6"/>
      <c r="AF214" s="6" t="s">
        <v>149</v>
      </c>
      <c r="AG214" s="16" t="s">
        <v>149</v>
      </c>
    </row>
    <row r="215" spans="1:33" hidden="1" x14ac:dyDescent="0.25">
      <c r="A215" s="4" t="s">
        <v>33</v>
      </c>
      <c r="B215" s="5">
        <f>VLOOKUP(A215,[1]LOCALIDAD!$A$3:$C$22,3,FALSE)</f>
        <v>3</v>
      </c>
      <c r="C215" s="6" t="s">
        <v>135</v>
      </c>
      <c r="D215" s="7" t="str">
        <f t="shared" si="3"/>
        <v>O230616</v>
      </c>
      <c r="E215" s="8" t="s">
        <v>136</v>
      </c>
      <c r="F215" s="8" t="s">
        <v>137</v>
      </c>
      <c r="G215" s="6">
        <v>23866211</v>
      </c>
      <c r="H215" s="8" t="s">
        <v>265</v>
      </c>
      <c r="I215" s="6" t="s">
        <v>144</v>
      </c>
      <c r="J215" s="10">
        <f>VLOOKUP(I215,[1]TIPOS_CONTRATOS!$E$4:$F$19,2,FALSE)</f>
        <v>11</v>
      </c>
      <c r="K215" s="6">
        <v>46</v>
      </c>
      <c r="L215" s="11">
        <v>2022</v>
      </c>
      <c r="M215" s="6">
        <v>351</v>
      </c>
      <c r="N215" s="6">
        <v>331</v>
      </c>
      <c r="O215" s="12" t="s">
        <v>39</v>
      </c>
      <c r="P215" s="12" t="s">
        <v>56</v>
      </c>
      <c r="Q215" s="12">
        <v>44584</v>
      </c>
      <c r="R215" s="12">
        <v>44948</v>
      </c>
      <c r="S215" s="13">
        <v>25850000</v>
      </c>
      <c r="T215" s="13">
        <v>2350000</v>
      </c>
      <c r="U215" s="13">
        <v>2350000</v>
      </c>
      <c r="V215" s="6"/>
      <c r="W215" s="10" t="e">
        <f>VLOOKUP(V215,[1]TIPOS_ANULACION!$D$5:$E$6,2,FALSE)</f>
        <v>#N/A</v>
      </c>
      <c r="X215" s="13"/>
      <c r="Y215" s="6"/>
      <c r="Z215" s="12"/>
      <c r="AA215" s="15">
        <v>0</v>
      </c>
      <c r="AB215" s="6" t="s">
        <v>145</v>
      </c>
      <c r="AC215" s="10">
        <f>VLOOKUP(AB215,'[1]ESTADOS ACTUALES CONTRATO'!$E$4:$F$11,2,FALSE)</f>
        <v>6</v>
      </c>
      <c r="AD215" s="6"/>
      <c r="AE215" s="6"/>
      <c r="AF215" s="6" t="s">
        <v>149</v>
      </c>
      <c r="AG215" s="16" t="s">
        <v>149</v>
      </c>
    </row>
    <row r="216" spans="1:33" hidden="1" x14ac:dyDescent="0.25">
      <c r="A216" s="4" t="s">
        <v>33</v>
      </c>
      <c r="B216" s="5">
        <f>VLOOKUP(A216,[1]LOCALIDAD!$A$3:$C$22,3,FALSE)</f>
        <v>3</v>
      </c>
      <c r="C216" s="6" t="s">
        <v>135</v>
      </c>
      <c r="D216" s="7" t="str">
        <f t="shared" si="3"/>
        <v>O230616</v>
      </c>
      <c r="E216" s="8" t="s">
        <v>136</v>
      </c>
      <c r="F216" s="8" t="s">
        <v>137</v>
      </c>
      <c r="G216" s="6">
        <v>52886138</v>
      </c>
      <c r="H216" s="8" t="s">
        <v>268</v>
      </c>
      <c r="I216" s="6" t="s">
        <v>144</v>
      </c>
      <c r="J216" s="10">
        <f>VLOOKUP(I216,[1]TIPOS_CONTRATOS!$E$4:$F$19,2,FALSE)</f>
        <v>11</v>
      </c>
      <c r="K216" s="6">
        <v>50</v>
      </c>
      <c r="L216" s="11">
        <v>2022</v>
      </c>
      <c r="M216" s="6">
        <v>352</v>
      </c>
      <c r="N216" s="6">
        <v>332</v>
      </c>
      <c r="O216" s="12" t="s">
        <v>39</v>
      </c>
      <c r="P216" s="12" t="s">
        <v>40</v>
      </c>
      <c r="Q216" s="12">
        <v>44585</v>
      </c>
      <c r="R216" s="12">
        <v>44949</v>
      </c>
      <c r="S216" s="13">
        <v>25850000</v>
      </c>
      <c r="T216" s="13">
        <v>2350000</v>
      </c>
      <c r="U216" s="13">
        <v>2350000</v>
      </c>
      <c r="V216" s="6"/>
      <c r="W216" s="10" t="e">
        <f>VLOOKUP(V216,[1]TIPOS_ANULACION!$D$5:$E$6,2,FALSE)</f>
        <v>#N/A</v>
      </c>
      <c r="X216" s="13"/>
      <c r="Y216" s="6"/>
      <c r="Z216" s="12"/>
      <c r="AA216" s="15">
        <v>0</v>
      </c>
      <c r="AB216" s="6" t="s">
        <v>145</v>
      </c>
      <c r="AC216" s="10">
        <f>VLOOKUP(AB216,'[1]ESTADOS ACTUALES CONTRATO'!$E$4:$F$11,2,FALSE)</f>
        <v>6</v>
      </c>
      <c r="AD216" s="6"/>
      <c r="AE216" s="6"/>
      <c r="AF216" s="6" t="s">
        <v>149</v>
      </c>
      <c r="AG216" s="16" t="s">
        <v>149</v>
      </c>
    </row>
    <row r="217" spans="1:33" hidden="1" x14ac:dyDescent="0.25">
      <c r="A217" s="4" t="s">
        <v>33</v>
      </c>
      <c r="B217" s="5">
        <f>VLOOKUP(A217,[1]LOCALIDAD!$A$3:$C$22,3,FALSE)</f>
        <v>3</v>
      </c>
      <c r="C217" s="6" t="s">
        <v>135</v>
      </c>
      <c r="D217" s="7" t="str">
        <f t="shared" si="3"/>
        <v>O230616</v>
      </c>
      <c r="E217" s="8" t="s">
        <v>136</v>
      </c>
      <c r="F217" s="8" t="s">
        <v>137</v>
      </c>
      <c r="G217" s="6">
        <v>79772071</v>
      </c>
      <c r="H217" s="8" t="s">
        <v>270</v>
      </c>
      <c r="I217" s="6" t="s">
        <v>144</v>
      </c>
      <c r="J217" s="10">
        <f>VLOOKUP(I217,[1]TIPOS_CONTRATOS!$E$4:$F$19,2,FALSE)</f>
        <v>11</v>
      </c>
      <c r="K217" s="6">
        <v>52</v>
      </c>
      <c r="L217" s="11">
        <v>2022</v>
      </c>
      <c r="M217" s="6">
        <v>353</v>
      </c>
      <c r="N217" s="6">
        <v>333</v>
      </c>
      <c r="O217" s="12" t="s">
        <v>39</v>
      </c>
      <c r="P217" s="12" t="s">
        <v>40</v>
      </c>
      <c r="Q217" s="12">
        <v>44584</v>
      </c>
      <c r="R217" s="12">
        <v>44948</v>
      </c>
      <c r="S217" s="13">
        <v>25850000</v>
      </c>
      <c r="T217" s="13">
        <v>2350000</v>
      </c>
      <c r="U217" s="13">
        <v>2350000</v>
      </c>
      <c r="V217" s="6"/>
      <c r="W217" s="10" t="e">
        <f>VLOOKUP(V217,[1]TIPOS_ANULACION!$D$5:$E$6,2,FALSE)</f>
        <v>#N/A</v>
      </c>
      <c r="X217" s="13"/>
      <c r="Y217" s="6"/>
      <c r="Z217" s="12"/>
      <c r="AA217" s="15">
        <v>0</v>
      </c>
      <c r="AB217" s="6" t="s">
        <v>145</v>
      </c>
      <c r="AC217" s="10">
        <f>VLOOKUP(AB217,'[1]ESTADOS ACTUALES CONTRATO'!$E$4:$F$11,2,FALSE)</f>
        <v>6</v>
      </c>
      <c r="AD217" s="6"/>
      <c r="AE217" s="6"/>
      <c r="AF217" s="6" t="s">
        <v>149</v>
      </c>
      <c r="AG217" s="16" t="s">
        <v>149</v>
      </c>
    </row>
    <row r="218" spans="1:33" hidden="1" x14ac:dyDescent="0.25">
      <c r="A218" s="4" t="s">
        <v>33</v>
      </c>
      <c r="B218" s="5">
        <f>VLOOKUP(A218,[1]LOCALIDAD!$A$3:$C$22,3,FALSE)</f>
        <v>3</v>
      </c>
      <c r="C218" s="6" t="s">
        <v>135</v>
      </c>
      <c r="D218" s="7" t="str">
        <f t="shared" si="3"/>
        <v>O230616</v>
      </c>
      <c r="E218" s="8" t="s">
        <v>136</v>
      </c>
      <c r="F218" s="8" t="s">
        <v>137</v>
      </c>
      <c r="G218" s="6">
        <v>64571691</v>
      </c>
      <c r="H218" s="8" t="s">
        <v>272</v>
      </c>
      <c r="I218" s="6" t="s">
        <v>144</v>
      </c>
      <c r="J218" s="10">
        <f>VLOOKUP(I218,[1]TIPOS_CONTRATOS!$E$4:$F$19,2,FALSE)</f>
        <v>11</v>
      </c>
      <c r="K218" s="6">
        <v>54</v>
      </c>
      <c r="L218" s="11">
        <v>2022</v>
      </c>
      <c r="M218" s="6">
        <v>354</v>
      </c>
      <c r="N218" s="6">
        <v>334</v>
      </c>
      <c r="O218" s="12" t="s">
        <v>39</v>
      </c>
      <c r="P218" s="12" t="s">
        <v>40</v>
      </c>
      <c r="Q218" s="12">
        <v>44585</v>
      </c>
      <c r="R218" s="12">
        <v>44949</v>
      </c>
      <c r="S218" s="13">
        <v>25850000</v>
      </c>
      <c r="T218" s="13">
        <v>2350000</v>
      </c>
      <c r="U218" s="13">
        <v>2350000</v>
      </c>
      <c r="V218" s="6"/>
      <c r="W218" s="10" t="e">
        <f>VLOOKUP(V218,[1]TIPOS_ANULACION!$D$5:$E$6,2,FALSE)</f>
        <v>#N/A</v>
      </c>
      <c r="X218" s="13"/>
      <c r="Y218" s="6"/>
      <c r="Z218" s="12"/>
      <c r="AA218" s="15">
        <v>0</v>
      </c>
      <c r="AB218" s="6" t="s">
        <v>145</v>
      </c>
      <c r="AC218" s="10">
        <f>VLOOKUP(AB218,'[1]ESTADOS ACTUALES CONTRATO'!$E$4:$F$11,2,FALSE)</f>
        <v>6</v>
      </c>
      <c r="AD218" s="6"/>
      <c r="AE218" s="6"/>
      <c r="AF218" s="6" t="s">
        <v>149</v>
      </c>
      <c r="AG218" s="16" t="s">
        <v>149</v>
      </c>
    </row>
    <row r="219" spans="1:33" hidden="1" x14ac:dyDescent="0.25">
      <c r="A219" s="4" t="s">
        <v>33</v>
      </c>
      <c r="B219" s="5">
        <f>VLOOKUP(A219,[1]LOCALIDAD!$A$3:$C$22,3,FALSE)</f>
        <v>3</v>
      </c>
      <c r="C219" s="6" t="s">
        <v>135</v>
      </c>
      <c r="D219" s="7" t="str">
        <f t="shared" si="3"/>
        <v>O230616</v>
      </c>
      <c r="E219" s="8" t="s">
        <v>136</v>
      </c>
      <c r="F219" s="8" t="s">
        <v>137</v>
      </c>
      <c r="G219" s="6">
        <v>80068905</v>
      </c>
      <c r="H219" s="8" t="s">
        <v>294</v>
      </c>
      <c r="I219" s="6" t="s">
        <v>144</v>
      </c>
      <c r="J219" s="10">
        <f>VLOOKUP(I219,[1]TIPOS_CONTRATOS!$E$4:$F$19,2,FALSE)</f>
        <v>11</v>
      </c>
      <c r="K219" s="6">
        <v>51</v>
      </c>
      <c r="L219" s="11">
        <v>2022</v>
      </c>
      <c r="M219" s="6">
        <v>355</v>
      </c>
      <c r="N219" s="6">
        <v>335</v>
      </c>
      <c r="O219" s="12" t="s">
        <v>39</v>
      </c>
      <c r="P219" s="12" t="s">
        <v>40</v>
      </c>
      <c r="Q219" s="12">
        <v>44584</v>
      </c>
      <c r="R219" s="12">
        <v>44948</v>
      </c>
      <c r="S219" s="13">
        <v>25850000</v>
      </c>
      <c r="T219" s="13">
        <v>2350000</v>
      </c>
      <c r="U219" s="13">
        <v>1488333</v>
      </c>
      <c r="V219" s="6"/>
      <c r="W219" s="10" t="e">
        <f>VLOOKUP(V219,[1]TIPOS_ANULACION!$D$5:$E$6,2,FALSE)</f>
        <v>#N/A</v>
      </c>
      <c r="X219" s="13"/>
      <c r="Y219" s="6"/>
      <c r="Z219" s="12"/>
      <c r="AA219" s="15">
        <v>861667</v>
      </c>
      <c r="AB219" s="6" t="s">
        <v>145</v>
      </c>
      <c r="AC219" s="10">
        <f>VLOOKUP(AB219,'[1]ESTADOS ACTUALES CONTRATO'!$E$4:$F$11,2,FALSE)</f>
        <v>6</v>
      </c>
      <c r="AD219" s="6"/>
      <c r="AE219" s="6"/>
      <c r="AF219" s="6" t="s">
        <v>226</v>
      </c>
      <c r="AG219" s="16" t="s">
        <v>227</v>
      </c>
    </row>
    <row r="220" spans="1:33" hidden="1" x14ac:dyDescent="0.25">
      <c r="A220" s="4" t="s">
        <v>33</v>
      </c>
      <c r="B220" s="5">
        <f>VLOOKUP(A220,[1]LOCALIDAD!$A$3:$C$22,3,FALSE)</f>
        <v>3</v>
      </c>
      <c r="C220" s="6" t="s">
        <v>135</v>
      </c>
      <c r="D220" s="7" t="str">
        <f t="shared" si="3"/>
        <v>O230616</v>
      </c>
      <c r="E220" s="8" t="s">
        <v>136</v>
      </c>
      <c r="F220" s="8" t="s">
        <v>137</v>
      </c>
      <c r="G220" s="6">
        <v>19450034</v>
      </c>
      <c r="H220" s="8" t="s">
        <v>276</v>
      </c>
      <c r="I220" s="6" t="s">
        <v>144</v>
      </c>
      <c r="J220" s="10">
        <f>VLOOKUP(I220,[1]TIPOS_CONTRATOS!$E$4:$F$19,2,FALSE)</f>
        <v>11</v>
      </c>
      <c r="K220" s="6">
        <v>47</v>
      </c>
      <c r="L220" s="11">
        <v>2022</v>
      </c>
      <c r="M220" s="6">
        <v>356</v>
      </c>
      <c r="N220" s="6">
        <v>336</v>
      </c>
      <c r="O220" s="12" t="s">
        <v>39</v>
      </c>
      <c r="P220" s="12" t="s">
        <v>56</v>
      </c>
      <c r="Q220" s="12">
        <v>44587</v>
      </c>
      <c r="R220" s="12">
        <v>44951</v>
      </c>
      <c r="S220" s="13">
        <v>25850000</v>
      </c>
      <c r="T220" s="13">
        <v>2350000</v>
      </c>
      <c r="U220" s="13">
        <v>2350000</v>
      </c>
      <c r="V220" s="6"/>
      <c r="W220" s="10" t="e">
        <f>VLOOKUP(V220,[1]TIPOS_ANULACION!$D$5:$E$6,2,FALSE)</f>
        <v>#N/A</v>
      </c>
      <c r="X220" s="13"/>
      <c r="Y220" s="6"/>
      <c r="Z220" s="12"/>
      <c r="AA220" s="15">
        <v>0</v>
      </c>
      <c r="AB220" s="6" t="s">
        <v>145</v>
      </c>
      <c r="AC220" s="10">
        <f>VLOOKUP(AB220,'[1]ESTADOS ACTUALES CONTRATO'!$E$4:$F$11,2,FALSE)</f>
        <v>6</v>
      </c>
      <c r="AD220" s="6"/>
      <c r="AE220" s="6"/>
      <c r="AF220" s="6" t="s">
        <v>149</v>
      </c>
      <c r="AG220" s="16" t="s">
        <v>149</v>
      </c>
    </row>
    <row r="221" spans="1:33" hidden="1" x14ac:dyDescent="0.25">
      <c r="A221" s="4" t="s">
        <v>33</v>
      </c>
      <c r="B221" s="5">
        <f>VLOOKUP(A221,[1]LOCALIDAD!$A$3:$C$22,3,FALSE)</f>
        <v>3</v>
      </c>
      <c r="C221" s="6" t="s">
        <v>135</v>
      </c>
      <c r="D221" s="7" t="str">
        <f t="shared" si="3"/>
        <v>O230616</v>
      </c>
      <c r="E221" s="8" t="s">
        <v>136</v>
      </c>
      <c r="F221" s="8" t="s">
        <v>137</v>
      </c>
      <c r="G221" s="6">
        <v>79973182</v>
      </c>
      <c r="H221" s="8" t="s">
        <v>295</v>
      </c>
      <c r="I221" s="6" t="s">
        <v>144</v>
      </c>
      <c r="J221" s="10">
        <f>VLOOKUP(I221,[1]TIPOS_CONTRATOS!$E$4:$F$19,2,FALSE)</f>
        <v>11</v>
      </c>
      <c r="K221" s="6">
        <v>49</v>
      </c>
      <c r="L221" s="11">
        <v>2022</v>
      </c>
      <c r="M221" s="6">
        <v>357</v>
      </c>
      <c r="N221" s="6">
        <v>337</v>
      </c>
      <c r="O221" s="12" t="s">
        <v>39</v>
      </c>
      <c r="P221" s="12" t="s">
        <v>40</v>
      </c>
      <c r="Q221" s="12">
        <v>44584</v>
      </c>
      <c r="R221" s="12">
        <v>44948</v>
      </c>
      <c r="S221" s="13">
        <v>25850000</v>
      </c>
      <c r="T221" s="13">
        <v>2350000</v>
      </c>
      <c r="U221" s="13">
        <v>1488333</v>
      </c>
      <c r="V221" s="6"/>
      <c r="W221" s="10" t="e">
        <f>VLOOKUP(V221,[1]TIPOS_ANULACION!$D$5:$E$6,2,FALSE)</f>
        <v>#N/A</v>
      </c>
      <c r="X221" s="13"/>
      <c r="Y221" s="6"/>
      <c r="Z221" s="12"/>
      <c r="AA221" s="15">
        <v>861667</v>
      </c>
      <c r="AB221" s="6" t="s">
        <v>145</v>
      </c>
      <c r="AC221" s="10">
        <f>VLOOKUP(AB221,'[1]ESTADOS ACTUALES CONTRATO'!$E$4:$F$11,2,FALSE)</f>
        <v>6</v>
      </c>
      <c r="AD221" s="6"/>
      <c r="AE221" s="6"/>
      <c r="AF221" s="6" t="s">
        <v>296</v>
      </c>
      <c r="AG221" s="16" t="s">
        <v>297</v>
      </c>
    </row>
    <row r="222" spans="1:33" hidden="1" x14ac:dyDescent="0.25">
      <c r="A222" s="4" t="s">
        <v>33</v>
      </c>
      <c r="B222" s="5">
        <f>VLOOKUP(A222,[1]LOCALIDAD!$A$3:$C$22,3,FALSE)</f>
        <v>3</v>
      </c>
      <c r="C222" s="6" t="s">
        <v>135</v>
      </c>
      <c r="D222" s="7" t="str">
        <f t="shared" si="3"/>
        <v>O230616</v>
      </c>
      <c r="E222" s="8" t="s">
        <v>136</v>
      </c>
      <c r="F222" s="8" t="s">
        <v>137</v>
      </c>
      <c r="G222" s="6">
        <v>79994158</v>
      </c>
      <c r="H222" s="8" t="s">
        <v>274</v>
      </c>
      <c r="I222" s="6" t="s">
        <v>144</v>
      </c>
      <c r="J222" s="10">
        <f>VLOOKUP(I222,[1]TIPOS_CONTRATOS!$E$4:$F$19,2,FALSE)</f>
        <v>11</v>
      </c>
      <c r="K222" s="6">
        <v>56</v>
      </c>
      <c r="L222" s="11">
        <v>2022</v>
      </c>
      <c r="M222" s="6">
        <v>358</v>
      </c>
      <c r="N222" s="6">
        <v>338</v>
      </c>
      <c r="O222" s="12" t="s">
        <v>39</v>
      </c>
      <c r="P222" s="12" t="s">
        <v>40</v>
      </c>
      <c r="Q222" s="12">
        <v>44587</v>
      </c>
      <c r="R222" s="12">
        <v>44951</v>
      </c>
      <c r="S222" s="13">
        <v>25850000</v>
      </c>
      <c r="T222" s="13">
        <v>2350000</v>
      </c>
      <c r="U222" s="13">
        <v>2350000</v>
      </c>
      <c r="V222" s="6"/>
      <c r="W222" s="10" t="e">
        <f>VLOOKUP(V222,[1]TIPOS_ANULACION!$D$5:$E$6,2,FALSE)</f>
        <v>#N/A</v>
      </c>
      <c r="X222" s="13"/>
      <c r="Y222" s="6"/>
      <c r="Z222" s="12"/>
      <c r="AA222" s="15">
        <v>0</v>
      </c>
      <c r="AB222" s="6" t="s">
        <v>145</v>
      </c>
      <c r="AC222" s="10">
        <f>VLOOKUP(AB222,'[1]ESTADOS ACTUALES CONTRATO'!$E$4:$F$11,2,FALSE)</f>
        <v>6</v>
      </c>
      <c r="AD222" s="6"/>
      <c r="AE222" s="6"/>
      <c r="AF222" s="6" t="s">
        <v>149</v>
      </c>
      <c r="AG222" s="16" t="s">
        <v>149</v>
      </c>
    </row>
    <row r="223" spans="1:33" hidden="1" x14ac:dyDescent="0.25">
      <c r="A223" s="4" t="s">
        <v>33</v>
      </c>
      <c r="B223" s="5">
        <f>VLOOKUP(A223,[1]LOCALIDAD!$A$3:$C$22,3,FALSE)</f>
        <v>3</v>
      </c>
      <c r="C223" s="6" t="s">
        <v>135</v>
      </c>
      <c r="D223" s="7" t="str">
        <f t="shared" si="3"/>
        <v>O230616</v>
      </c>
      <c r="E223" s="8" t="s">
        <v>136</v>
      </c>
      <c r="F223" s="8" t="s">
        <v>137</v>
      </c>
      <c r="G223" s="6">
        <v>94368341</v>
      </c>
      <c r="H223" s="8" t="s">
        <v>283</v>
      </c>
      <c r="I223" s="6" t="s">
        <v>144</v>
      </c>
      <c r="J223" s="10">
        <f>VLOOKUP(I223,[1]TIPOS_CONTRATOS!$E$4:$F$19,2,FALSE)</f>
        <v>11</v>
      </c>
      <c r="K223" s="6">
        <v>283</v>
      </c>
      <c r="L223" s="11">
        <v>2022</v>
      </c>
      <c r="M223" s="6">
        <v>359</v>
      </c>
      <c r="N223" s="6">
        <v>339</v>
      </c>
      <c r="O223" s="12" t="s">
        <v>39</v>
      </c>
      <c r="P223" s="12" t="s">
        <v>56</v>
      </c>
      <c r="Q223" s="12">
        <v>44593</v>
      </c>
      <c r="R223" s="12">
        <v>44766</v>
      </c>
      <c r="S223" s="13">
        <v>56113573</v>
      </c>
      <c r="T223" s="13">
        <v>705000</v>
      </c>
      <c r="U223" s="13">
        <v>0</v>
      </c>
      <c r="V223" s="6"/>
      <c r="W223" s="10" t="e">
        <f>VLOOKUP(V223,[1]TIPOS_ANULACION!$D$5:$E$6,2,FALSE)</f>
        <v>#N/A</v>
      </c>
      <c r="X223" s="13"/>
      <c r="Y223" s="6"/>
      <c r="Z223" s="12"/>
      <c r="AA223" s="15">
        <v>705000</v>
      </c>
      <c r="AB223" s="6" t="s">
        <v>145</v>
      </c>
      <c r="AC223" s="10">
        <f>VLOOKUP(AB223,'[1]ESTADOS ACTUALES CONTRATO'!$E$4:$F$11,2,FALSE)</f>
        <v>6</v>
      </c>
      <c r="AD223" s="6"/>
      <c r="AE223" s="6"/>
      <c r="AF223" s="6" t="s">
        <v>296</v>
      </c>
      <c r="AG223" s="16" t="s">
        <v>297</v>
      </c>
    </row>
    <row r="224" spans="1:33" hidden="1" x14ac:dyDescent="0.25">
      <c r="A224" s="4" t="s">
        <v>33</v>
      </c>
      <c r="B224" s="5">
        <f>VLOOKUP(A224,[1]LOCALIDAD!$A$3:$C$22,3,FALSE)</f>
        <v>3</v>
      </c>
      <c r="C224" s="6" t="s">
        <v>135</v>
      </c>
      <c r="D224" s="7" t="str">
        <f t="shared" si="3"/>
        <v>O230616</v>
      </c>
      <c r="E224" s="8" t="s">
        <v>136</v>
      </c>
      <c r="F224" s="8" t="s">
        <v>137</v>
      </c>
      <c r="G224" s="6">
        <v>80239010</v>
      </c>
      <c r="H224" s="8" t="s">
        <v>284</v>
      </c>
      <c r="I224" s="6" t="s">
        <v>144</v>
      </c>
      <c r="J224" s="10">
        <f>VLOOKUP(I224,[1]TIPOS_CONTRATOS!$E$4:$F$19,2,FALSE)</f>
        <v>11</v>
      </c>
      <c r="K224" s="6">
        <v>284</v>
      </c>
      <c r="L224" s="11">
        <v>2022</v>
      </c>
      <c r="M224" s="6">
        <v>360</v>
      </c>
      <c r="N224" s="6">
        <v>340</v>
      </c>
      <c r="O224" s="12" t="s">
        <v>39</v>
      </c>
      <c r="P224" s="12" t="s">
        <v>40</v>
      </c>
      <c r="Q224" s="12">
        <v>44875</v>
      </c>
      <c r="R224" s="12">
        <v>44935</v>
      </c>
      <c r="S224" s="13">
        <v>4700000</v>
      </c>
      <c r="T224" s="13">
        <v>705000</v>
      </c>
      <c r="U224" s="13">
        <v>0</v>
      </c>
      <c r="V224" s="6"/>
      <c r="W224" s="10" t="e">
        <f>VLOOKUP(V224,[1]TIPOS_ANULACION!$D$5:$E$6,2,FALSE)</f>
        <v>#N/A</v>
      </c>
      <c r="X224" s="13"/>
      <c r="Y224" s="6"/>
      <c r="Z224" s="12"/>
      <c r="AA224" s="15">
        <v>705000</v>
      </c>
      <c r="AB224" s="6" t="s">
        <v>145</v>
      </c>
      <c r="AC224" s="10">
        <f>VLOOKUP(AB224,'[1]ESTADOS ACTUALES CONTRATO'!$E$4:$F$11,2,FALSE)</f>
        <v>6</v>
      </c>
      <c r="AD224" s="6"/>
      <c r="AE224" s="6"/>
      <c r="AF224" s="6" t="s">
        <v>296</v>
      </c>
      <c r="AG224" s="16" t="s">
        <v>297</v>
      </c>
    </row>
    <row r="225" spans="1:33" hidden="1" x14ac:dyDescent="0.25">
      <c r="A225" s="4" t="s">
        <v>33</v>
      </c>
      <c r="B225" s="5">
        <f>VLOOKUP(A225,[1]LOCALIDAD!$A$3:$C$22,3,FALSE)</f>
        <v>3</v>
      </c>
      <c r="C225" s="6" t="s">
        <v>135</v>
      </c>
      <c r="D225" s="7" t="str">
        <f t="shared" si="3"/>
        <v>O230616</v>
      </c>
      <c r="E225" s="8" t="s">
        <v>136</v>
      </c>
      <c r="F225" s="8" t="s">
        <v>137</v>
      </c>
      <c r="G225" s="6">
        <v>1030569769</v>
      </c>
      <c r="H225" s="8" t="s">
        <v>282</v>
      </c>
      <c r="I225" s="6" t="s">
        <v>144</v>
      </c>
      <c r="J225" s="10">
        <f>VLOOKUP(I225,[1]TIPOS_CONTRATOS!$E$4:$F$19,2,FALSE)</f>
        <v>11</v>
      </c>
      <c r="K225" s="6">
        <v>282</v>
      </c>
      <c r="L225" s="11">
        <v>2022</v>
      </c>
      <c r="M225" s="6">
        <v>361</v>
      </c>
      <c r="N225" s="6">
        <v>341</v>
      </c>
      <c r="O225" s="12" t="s">
        <v>39</v>
      </c>
      <c r="P225" s="12" t="s">
        <v>56</v>
      </c>
      <c r="Q225" s="12">
        <v>44875</v>
      </c>
      <c r="R225" s="12">
        <v>44935</v>
      </c>
      <c r="S225" s="13">
        <v>4700000</v>
      </c>
      <c r="T225" s="13">
        <v>705000</v>
      </c>
      <c r="U225" s="13">
        <v>0</v>
      </c>
      <c r="V225" s="6"/>
      <c r="W225" s="10" t="e">
        <f>VLOOKUP(V225,[1]TIPOS_ANULACION!$D$5:$E$6,2,FALSE)</f>
        <v>#N/A</v>
      </c>
      <c r="X225" s="13"/>
      <c r="Y225" s="6"/>
      <c r="Z225" s="12"/>
      <c r="AA225" s="15">
        <v>705000</v>
      </c>
      <c r="AB225" s="6" t="s">
        <v>145</v>
      </c>
      <c r="AC225" s="10">
        <f>VLOOKUP(AB225,'[1]ESTADOS ACTUALES CONTRATO'!$E$4:$F$11,2,FALSE)</f>
        <v>6</v>
      </c>
      <c r="AD225" s="6"/>
      <c r="AE225" s="6"/>
      <c r="AF225" s="6" t="s">
        <v>296</v>
      </c>
      <c r="AG225" s="16" t="s">
        <v>297</v>
      </c>
    </row>
    <row r="226" spans="1:33" hidden="1" x14ac:dyDescent="0.25">
      <c r="A226" s="4" t="s">
        <v>33</v>
      </c>
      <c r="B226" s="5">
        <f>VLOOKUP(A226,[1]LOCALIDAD!$A$3:$C$22,3,FALSE)</f>
        <v>3</v>
      </c>
      <c r="C226" s="6" t="s">
        <v>135</v>
      </c>
      <c r="D226" s="7" t="str">
        <f t="shared" si="3"/>
        <v>O230616</v>
      </c>
      <c r="E226" s="8" t="s">
        <v>136</v>
      </c>
      <c r="F226" s="8" t="s">
        <v>137</v>
      </c>
      <c r="G226" s="6">
        <v>901524576</v>
      </c>
      <c r="H226" s="8" t="s">
        <v>298</v>
      </c>
      <c r="I226" s="6" t="s">
        <v>87</v>
      </c>
      <c r="J226" s="10">
        <f>VLOOKUP(I226,[1]TIPOS_CONTRATOS!$E$4:$F$19,2,FALSE)</f>
        <v>2</v>
      </c>
      <c r="K226" s="6">
        <v>163</v>
      </c>
      <c r="L226" s="11">
        <v>2022</v>
      </c>
      <c r="M226" s="6">
        <v>362</v>
      </c>
      <c r="N226" s="6">
        <v>342</v>
      </c>
      <c r="O226" s="12" t="s">
        <v>39</v>
      </c>
      <c r="P226" s="12" t="s">
        <v>40</v>
      </c>
      <c r="Q226" s="12">
        <v>44806</v>
      </c>
      <c r="R226" s="12">
        <v>44866</v>
      </c>
      <c r="S226" s="13">
        <v>28000000</v>
      </c>
      <c r="T226" s="13">
        <v>15997</v>
      </c>
      <c r="U226" s="13"/>
      <c r="V226" s="6"/>
      <c r="W226" s="10" t="e">
        <f>VLOOKUP(V226,[1]TIPOS_ANULACION!$D$5:$E$6,2,FALSE)</f>
        <v>#N/A</v>
      </c>
      <c r="X226" s="13"/>
      <c r="Y226" s="6"/>
      <c r="Z226" s="12"/>
      <c r="AA226" s="15">
        <v>15997</v>
      </c>
      <c r="AB226" s="6" t="s">
        <v>41</v>
      </c>
      <c r="AC226" s="10">
        <f>VLOOKUP(AB226,'[1]ESTADOS ACTUALES CONTRATO'!$E$4:$F$11,2,FALSE)</f>
        <v>2</v>
      </c>
      <c r="AD226" s="6"/>
      <c r="AE226" s="6" t="s">
        <v>299</v>
      </c>
      <c r="AF226" s="6" t="s">
        <v>129</v>
      </c>
      <c r="AG226" s="16" t="s">
        <v>130</v>
      </c>
    </row>
    <row r="227" spans="1:33" hidden="1" x14ac:dyDescent="0.25">
      <c r="A227" s="4" t="s">
        <v>33</v>
      </c>
      <c r="B227" s="5">
        <f>VLOOKUP(A227,[1]LOCALIDAD!$A$3:$C$22,3,FALSE)</f>
        <v>3</v>
      </c>
      <c r="C227" s="6" t="s">
        <v>135</v>
      </c>
      <c r="D227" s="7" t="str">
        <f t="shared" si="3"/>
        <v>O230616</v>
      </c>
      <c r="E227" s="8" t="s">
        <v>136</v>
      </c>
      <c r="F227" s="8" t="s">
        <v>137</v>
      </c>
      <c r="G227" s="6">
        <v>52371623</v>
      </c>
      <c r="H227" s="8" t="s">
        <v>300</v>
      </c>
      <c r="I227" s="6" t="s">
        <v>144</v>
      </c>
      <c r="J227" s="10">
        <f>VLOOKUP(I227,[1]TIPOS_CONTRATOS!$E$4:$F$19,2,FALSE)</f>
        <v>11</v>
      </c>
      <c r="K227" s="6">
        <v>261</v>
      </c>
      <c r="L227" s="11">
        <v>2022</v>
      </c>
      <c r="M227" s="6">
        <v>363</v>
      </c>
      <c r="N227" s="6">
        <v>343</v>
      </c>
      <c r="O227" s="12" t="s">
        <v>39</v>
      </c>
      <c r="P227" s="12" t="s">
        <v>40</v>
      </c>
      <c r="Q227" s="12">
        <v>44830</v>
      </c>
      <c r="R227" s="12">
        <v>44932</v>
      </c>
      <c r="S227" s="13">
        <v>13515000</v>
      </c>
      <c r="T227" s="13">
        <v>4655167</v>
      </c>
      <c r="U227" s="13">
        <v>4505000</v>
      </c>
      <c r="V227" s="6"/>
      <c r="W227" s="10" t="e">
        <f>VLOOKUP(V227,[1]TIPOS_ANULACION!$D$5:$E$6,2,FALSE)</f>
        <v>#N/A</v>
      </c>
      <c r="X227" s="13"/>
      <c r="Y227" s="6"/>
      <c r="Z227" s="12"/>
      <c r="AA227" s="15">
        <v>150167</v>
      </c>
      <c r="AB227" s="6" t="s">
        <v>145</v>
      </c>
      <c r="AC227" s="10">
        <f>VLOOKUP(AB227,'[1]ESTADOS ACTUALES CONTRATO'!$E$4:$F$11,2,FALSE)</f>
        <v>6</v>
      </c>
      <c r="AD227" s="6"/>
      <c r="AE227" s="6"/>
      <c r="AF227" s="6" t="s">
        <v>296</v>
      </c>
      <c r="AG227" s="16" t="s">
        <v>297</v>
      </c>
    </row>
    <row r="228" spans="1:33" x14ac:dyDescent="0.25">
      <c r="A228" s="4" t="s">
        <v>33</v>
      </c>
      <c r="B228" s="5">
        <f>VLOOKUP(A228,[1]LOCALIDAD!$A$3:$C$22,3,FALSE)</f>
        <v>3</v>
      </c>
      <c r="C228" s="6" t="s">
        <v>135</v>
      </c>
      <c r="D228" s="7" t="str">
        <f t="shared" si="3"/>
        <v>O230616</v>
      </c>
      <c r="E228" s="8" t="s">
        <v>136</v>
      </c>
      <c r="F228" s="8" t="s">
        <v>137</v>
      </c>
      <c r="G228" s="6">
        <v>901100455</v>
      </c>
      <c r="H228" s="8" t="s">
        <v>173</v>
      </c>
      <c r="I228" s="6" t="s">
        <v>77</v>
      </c>
      <c r="J228" s="10">
        <f>VLOOKUP(I228,[1]TIPOS_CONTRATOS!$E$4:$F$19,2,FALSE)</f>
        <v>6</v>
      </c>
      <c r="K228" s="6">
        <v>315</v>
      </c>
      <c r="L228" s="11">
        <v>2022</v>
      </c>
      <c r="M228" s="6">
        <v>364</v>
      </c>
      <c r="N228" s="6">
        <v>344</v>
      </c>
      <c r="O228" s="12" t="s">
        <v>39</v>
      </c>
      <c r="P228" s="12" t="s">
        <v>40</v>
      </c>
      <c r="Q228" s="12">
        <v>44910</v>
      </c>
      <c r="R228" s="12">
        <v>45396</v>
      </c>
      <c r="S228" s="13">
        <v>1952527040</v>
      </c>
      <c r="T228" s="13">
        <v>463365000</v>
      </c>
      <c r="U228" s="13">
        <v>417028500</v>
      </c>
      <c r="V228" s="6"/>
      <c r="W228" s="10" t="e">
        <f>VLOOKUP(V228,[1]TIPOS_ANULACION!$D$5:$E$6,2,FALSE)</f>
        <v>#N/A</v>
      </c>
      <c r="X228" s="13"/>
      <c r="Y228" s="6"/>
      <c r="Z228" s="12"/>
      <c r="AA228" s="15">
        <v>46336500</v>
      </c>
      <c r="AB228" s="6" t="s">
        <v>80</v>
      </c>
      <c r="AC228" s="10">
        <f>VLOOKUP(AB228,'[1]ESTADOS ACTUALES CONTRATO'!$E$4:$F$11,2,FALSE)</f>
        <v>1</v>
      </c>
      <c r="AD228" s="6"/>
      <c r="AE228" s="6" t="s">
        <v>80</v>
      </c>
      <c r="AF228" s="6" t="s">
        <v>174</v>
      </c>
      <c r="AG228" s="16" t="s">
        <v>172</v>
      </c>
    </row>
    <row r="229" spans="1:33" hidden="1" x14ac:dyDescent="0.25">
      <c r="A229" s="4" t="s">
        <v>33</v>
      </c>
      <c r="B229" s="5">
        <f>VLOOKUP(A229,[1]LOCALIDAD!$A$3:$C$22,3,FALSE)</f>
        <v>3</v>
      </c>
      <c r="C229" s="6" t="s">
        <v>135</v>
      </c>
      <c r="D229" s="7" t="str">
        <f t="shared" si="3"/>
        <v>O230616</v>
      </c>
      <c r="E229" s="8" t="s">
        <v>136</v>
      </c>
      <c r="F229" s="8" t="s">
        <v>137</v>
      </c>
      <c r="G229" s="6">
        <v>830145023</v>
      </c>
      <c r="H229" s="8" t="s">
        <v>301</v>
      </c>
      <c r="I229" s="6" t="s">
        <v>87</v>
      </c>
      <c r="J229" s="10">
        <f>VLOOKUP(I229,[1]TIPOS_CONTRATOS!$E$4:$F$19,2,FALSE)</f>
        <v>2</v>
      </c>
      <c r="K229" s="6">
        <v>335</v>
      </c>
      <c r="L229" s="11">
        <v>2022</v>
      </c>
      <c r="M229" s="6">
        <v>387</v>
      </c>
      <c r="N229" s="6">
        <v>367</v>
      </c>
      <c r="O229" s="12" t="s">
        <v>39</v>
      </c>
      <c r="P229" s="12" t="s">
        <v>40</v>
      </c>
      <c r="Q229" s="12">
        <v>44956</v>
      </c>
      <c r="R229" s="12">
        <v>45136</v>
      </c>
      <c r="S229" s="13">
        <v>450000000</v>
      </c>
      <c r="T229" s="13">
        <v>450000000</v>
      </c>
      <c r="U229" s="14">
        <v>449262307</v>
      </c>
      <c r="V229" s="6"/>
      <c r="W229" s="10" t="e">
        <f>VLOOKUP(V229,[1]TIPOS_ANULACION!$D$5:$E$6,2,FALSE)</f>
        <v>#N/A</v>
      </c>
      <c r="X229" s="13"/>
      <c r="Y229" s="6"/>
      <c r="Z229" s="12"/>
      <c r="AA229" s="15">
        <v>737693</v>
      </c>
      <c r="AB229" s="6" t="s">
        <v>145</v>
      </c>
      <c r="AC229" s="10">
        <f>VLOOKUP(AB229,'[1]ESTADOS ACTUALES CONTRATO'!$E$4:$F$11,2,FALSE)</f>
        <v>6</v>
      </c>
      <c r="AD229" s="6"/>
      <c r="AE229" s="6" t="s">
        <v>302</v>
      </c>
      <c r="AF229" s="6" t="s">
        <v>158</v>
      </c>
      <c r="AG229" s="16" t="s">
        <v>159</v>
      </c>
    </row>
    <row r="230" spans="1:33" x14ac:dyDescent="0.25">
      <c r="A230" s="4" t="s">
        <v>33</v>
      </c>
      <c r="B230" s="5">
        <f>VLOOKUP(A230,[1]LOCALIDAD!$A$3:$C$22,3,FALSE)</f>
        <v>3</v>
      </c>
      <c r="C230" s="6" t="s">
        <v>135</v>
      </c>
      <c r="D230" s="7" t="str">
        <f t="shared" si="3"/>
        <v>O230616</v>
      </c>
      <c r="E230" s="8" t="s">
        <v>136</v>
      </c>
      <c r="F230" s="8" t="s">
        <v>137</v>
      </c>
      <c r="G230" s="6">
        <v>900117244</v>
      </c>
      <c r="H230" s="8" t="s">
        <v>82</v>
      </c>
      <c r="I230" s="6" t="s">
        <v>55</v>
      </c>
      <c r="J230" s="10">
        <f>VLOOKUP(I230,[1]TIPOS_CONTRATOS!$E$4:$F$19,2,FALSE)</f>
        <v>19</v>
      </c>
      <c r="K230" s="6">
        <v>95772</v>
      </c>
      <c r="L230" s="11">
        <v>2022</v>
      </c>
      <c r="M230" s="6">
        <v>372</v>
      </c>
      <c r="N230" s="6">
        <v>352</v>
      </c>
      <c r="O230" s="12" t="s">
        <v>39</v>
      </c>
      <c r="P230" s="12" t="s">
        <v>56</v>
      </c>
      <c r="Q230" s="12">
        <v>44813</v>
      </c>
      <c r="R230" s="12">
        <v>45299</v>
      </c>
      <c r="S230" s="13">
        <v>138910464</v>
      </c>
      <c r="T230" s="13">
        <v>105610464</v>
      </c>
      <c r="U230" s="14">
        <v>20776075</v>
      </c>
      <c r="V230" s="6"/>
      <c r="W230" s="10" t="e">
        <f>VLOOKUP(V230,[1]TIPOS_ANULACION!$D$5:$E$6,2,FALSE)</f>
        <v>#N/A</v>
      </c>
      <c r="X230" s="13"/>
      <c r="Y230" s="6"/>
      <c r="Z230" s="12"/>
      <c r="AA230" s="15">
        <v>84834389</v>
      </c>
      <c r="AB230" s="6" t="s">
        <v>80</v>
      </c>
      <c r="AC230" s="10">
        <f>VLOOKUP(AB230,'[1]ESTADOS ACTUALES CONTRATO'!$E$4:$F$11,2,FALSE)</f>
        <v>1</v>
      </c>
      <c r="AD230" s="6"/>
      <c r="AE230" s="6"/>
      <c r="AF230" s="6" t="s">
        <v>141</v>
      </c>
      <c r="AG230" s="16" t="s">
        <v>142</v>
      </c>
    </row>
    <row r="231" spans="1:33" x14ac:dyDescent="0.25">
      <c r="A231" s="4" t="s">
        <v>33</v>
      </c>
      <c r="B231" s="5">
        <f>VLOOKUP(A231,[1]LOCALIDAD!$A$3:$C$22,3,FALSE)</f>
        <v>3</v>
      </c>
      <c r="C231" s="6" t="s">
        <v>135</v>
      </c>
      <c r="D231" s="7" t="str">
        <f t="shared" si="3"/>
        <v>O230616</v>
      </c>
      <c r="E231" s="8" t="s">
        <v>136</v>
      </c>
      <c r="F231" s="8" t="s">
        <v>137</v>
      </c>
      <c r="G231" s="6">
        <v>901628929</v>
      </c>
      <c r="H231" s="8" t="s">
        <v>303</v>
      </c>
      <c r="I231" s="6" t="s">
        <v>184</v>
      </c>
      <c r="J231" s="10">
        <f>VLOOKUP(I231,[1]TIPOS_CONTRATOS!$E$4:$F$19,2,FALSE)</f>
        <v>18</v>
      </c>
      <c r="K231" s="6">
        <v>242</v>
      </c>
      <c r="L231" s="11">
        <v>2022</v>
      </c>
      <c r="M231" s="6">
        <v>373</v>
      </c>
      <c r="N231" s="6">
        <v>353</v>
      </c>
      <c r="O231" s="12" t="s">
        <v>39</v>
      </c>
      <c r="P231" s="12" t="s">
        <v>40</v>
      </c>
      <c r="Q231" s="12">
        <v>44908</v>
      </c>
      <c r="R231" s="12">
        <v>45058</v>
      </c>
      <c r="S231" s="13">
        <v>411078958</v>
      </c>
      <c r="T231" s="13">
        <v>411078958</v>
      </c>
      <c r="U231" s="14">
        <v>211541047</v>
      </c>
      <c r="V231" s="6"/>
      <c r="W231" s="10" t="e">
        <f>VLOOKUP(V231,[1]TIPOS_ANULACION!$D$5:$E$6,2,FALSE)</f>
        <v>#N/A</v>
      </c>
      <c r="X231" s="13"/>
      <c r="Y231" s="6"/>
      <c r="Z231" s="12"/>
      <c r="AA231" s="15">
        <v>199537911</v>
      </c>
      <c r="AB231" s="6" t="s">
        <v>80</v>
      </c>
      <c r="AC231" s="10">
        <f>VLOOKUP(AB231,'[1]ESTADOS ACTUALES CONTRATO'!$E$4:$F$11,2,FALSE)</f>
        <v>1</v>
      </c>
      <c r="AD231" s="6"/>
      <c r="AE231" s="6" t="s">
        <v>304</v>
      </c>
      <c r="AF231" s="6" t="s">
        <v>305</v>
      </c>
      <c r="AG231" s="16" t="s">
        <v>306</v>
      </c>
    </row>
    <row r="232" spans="1:33" x14ac:dyDescent="0.25">
      <c r="A232" s="4" t="s">
        <v>33</v>
      </c>
      <c r="B232" s="5">
        <f>VLOOKUP(A232,[1]LOCALIDAD!$A$3:$C$22,3,FALSE)</f>
        <v>3</v>
      </c>
      <c r="C232" s="6" t="s">
        <v>135</v>
      </c>
      <c r="D232" s="7" t="str">
        <f t="shared" si="3"/>
        <v>O230616</v>
      </c>
      <c r="E232" s="8" t="s">
        <v>136</v>
      </c>
      <c r="F232" s="8" t="s">
        <v>137</v>
      </c>
      <c r="G232" s="6">
        <v>900114572</v>
      </c>
      <c r="H232" s="8" t="s">
        <v>307</v>
      </c>
      <c r="I232" s="6" t="s">
        <v>47</v>
      </c>
      <c r="J232" s="10">
        <f>VLOOKUP(I232,[1]TIPOS_CONTRATOS!$E$4:$F$19,2,FALSE)</f>
        <v>10</v>
      </c>
      <c r="K232" s="6">
        <v>289</v>
      </c>
      <c r="L232" s="11">
        <v>2022</v>
      </c>
      <c r="M232" s="6">
        <v>374</v>
      </c>
      <c r="N232" s="6">
        <v>354</v>
      </c>
      <c r="O232" s="12" t="s">
        <v>39</v>
      </c>
      <c r="P232" s="12" t="s">
        <v>40</v>
      </c>
      <c r="Q232" s="12">
        <v>44949</v>
      </c>
      <c r="R232" s="12">
        <v>45160</v>
      </c>
      <c r="S232" s="13">
        <v>3216362901</v>
      </c>
      <c r="T232" s="13">
        <v>1858623901</v>
      </c>
      <c r="U232" s="14">
        <v>1858623901</v>
      </c>
      <c r="V232" s="6"/>
      <c r="W232" s="10" t="e">
        <f>VLOOKUP(V232,[1]TIPOS_ANULACION!$D$5:$E$6,2,FALSE)</f>
        <v>#N/A</v>
      </c>
      <c r="X232" s="13"/>
      <c r="Y232" s="6"/>
      <c r="Z232" s="12"/>
      <c r="AA232" s="15">
        <v>0</v>
      </c>
      <c r="AB232" s="6" t="s">
        <v>80</v>
      </c>
      <c r="AC232" s="10">
        <f>VLOOKUP(AB232,'[1]ESTADOS ACTUALES CONTRATO'!$E$4:$F$11,2,FALSE)</f>
        <v>1</v>
      </c>
      <c r="AD232" s="6"/>
      <c r="AE232" s="6" t="s">
        <v>304</v>
      </c>
      <c r="AF232" s="6" t="s">
        <v>305</v>
      </c>
      <c r="AG232" s="16" t="s">
        <v>306</v>
      </c>
    </row>
    <row r="233" spans="1:33" x14ac:dyDescent="0.25">
      <c r="A233" s="4" t="s">
        <v>33</v>
      </c>
      <c r="B233" s="5">
        <f>VLOOKUP(A233,[1]LOCALIDAD!$A$3:$C$22,3,FALSE)</f>
        <v>3</v>
      </c>
      <c r="C233" s="6" t="s">
        <v>135</v>
      </c>
      <c r="D233" s="7" t="str">
        <f t="shared" si="3"/>
        <v>O230616</v>
      </c>
      <c r="E233" s="8" t="s">
        <v>136</v>
      </c>
      <c r="F233" s="8" t="s">
        <v>137</v>
      </c>
      <c r="G233" s="6">
        <v>900114572</v>
      </c>
      <c r="H233" s="8" t="s">
        <v>307</v>
      </c>
      <c r="I233" s="6" t="s">
        <v>47</v>
      </c>
      <c r="J233" s="10">
        <f>VLOOKUP(I233,[1]TIPOS_CONTRATOS!$E$4:$F$19,2,FALSE)</f>
        <v>10</v>
      </c>
      <c r="K233" s="6">
        <v>289</v>
      </c>
      <c r="L233" s="11">
        <v>2022</v>
      </c>
      <c r="M233" s="6">
        <v>375</v>
      </c>
      <c r="N233" s="6">
        <v>355</v>
      </c>
      <c r="O233" s="12" t="s">
        <v>39</v>
      </c>
      <c r="P233" s="12" t="s">
        <v>40</v>
      </c>
      <c r="Q233" s="12">
        <v>44949</v>
      </c>
      <c r="R233" s="12">
        <v>45160</v>
      </c>
      <c r="S233" s="13">
        <v>3216362901</v>
      </c>
      <c r="T233" s="13">
        <v>1357739000</v>
      </c>
      <c r="U233" s="14">
        <v>1166219625</v>
      </c>
      <c r="V233" s="6"/>
      <c r="W233" s="10" t="e">
        <f>VLOOKUP(V233,[1]TIPOS_ANULACION!$D$5:$E$6,2,FALSE)</f>
        <v>#N/A</v>
      </c>
      <c r="X233" s="13"/>
      <c r="Y233" s="6"/>
      <c r="Z233" s="12"/>
      <c r="AA233" s="15">
        <v>191519375</v>
      </c>
      <c r="AB233" s="6" t="s">
        <v>80</v>
      </c>
      <c r="AC233" s="10">
        <f>VLOOKUP(AB233,'[1]ESTADOS ACTUALES CONTRATO'!$E$4:$F$11,2,FALSE)</f>
        <v>1</v>
      </c>
      <c r="AD233" s="6"/>
      <c r="AE233" s="6" t="s">
        <v>304</v>
      </c>
      <c r="AF233" s="6" t="s">
        <v>305</v>
      </c>
      <c r="AG233" s="16" t="s">
        <v>306</v>
      </c>
    </row>
    <row r="234" spans="1:33" x14ac:dyDescent="0.25">
      <c r="A234" s="4" t="s">
        <v>33</v>
      </c>
      <c r="B234" s="5">
        <f>VLOOKUP(A234,[1]LOCALIDAD!$A$3:$C$22,3,FALSE)</f>
        <v>3</v>
      </c>
      <c r="C234" s="6" t="s">
        <v>135</v>
      </c>
      <c r="D234" s="7" t="str">
        <f t="shared" si="3"/>
        <v>O230616</v>
      </c>
      <c r="E234" s="8" t="s">
        <v>136</v>
      </c>
      <c r="F234" s="8" t="s">
        <v>137</v>
      </c>
      <c r="G234" s="6">
        <v>901654803</v>
      </c>
      <c r="H234" s="8" t="s">
        <v>308</v>
      </c>
      <c r="I234" s="6" t="s">
        <v>184</v>
      </c>
      <c r="J234" s="10">
        <f>VLOOKUP(I234,[1]TIPOS_CONTRATOS!$E$4:$F$19,2,FALSE)</f>
        <v>18</v>
      </c>
      <c r="K234" s="6">
        <v>297</v>
      </c>
      <c r="L234" s="11">
        <v>2022</v>
      </c>
      <c r="M234" s="6">
        <v>376</v>
      </c>
      <c r="N234" s="6">
        <v>356</v>
      </c>
      <c r="O234" s="12" t="s">
        <v>39</v>
      </c>
      <c r="P234" s="12" t="s">
        <v>40</v>
      </c>
      <c r="Q234" s="12">
        <v>44908</v>
      </c>
      <c r="R234" s="12">
        <v>45058</v>
      </c>
      <c r="S234" s="13">
        <v>115617725</v>
      </c>
      <c r="T234" s="13">
        <v>66378677</v>
      </c>
      <c r="U234" s="14">
        <v>57496695</v>
      </c>
      <c r="V234" s="6"/>
      <c r="W234" s="10" t="e">
        <f>VLOOKUP(V234,[1]TIPOS_ANULACION!$D$5:$E$6,2,FALSE)</f>
        <v>#N/A</v>
      </c>
      <c r="X234" s="13"/>
      <c r="Y234" s="6"/>
      <c r="Z234" s="12"/>
      <c r="AA234" s="15">
        <v>8881982</v>
      </c>
      <c r="AB234" s="6" t="s">
        <v>80</v>
      </c>
      <c r="AC234" s="10">
        <f>VLOOKUP(AB234,'[1]ESTADOS ACTUALES CONTRATO'!$E$4:$F$11,2,FALSE)</f>
        <v>1</v>
      </c>
      <c r="AD234" s="6"/>
      <c r="AE234" s="6" t="s">
        <v>304</v>
      </c>
      <c r="AF234" s="6" t="s">
        <v>305</v>
      </c>
      <c r="AG234" s="16" t="s">
        <v>306</v>
      </c>
    </row>
    <row r="235" spans="1:33" x14ac:dyDescent="0.25">
      <c r="A235" s="4" t="s">
        <v>33</v>
      </c>
      <c r="B235" s="5">
        <f>VLOOKUP(A235,[1]LOCALIDAD!$A$3:$C$22,3,FALSE)</f>
        <v>3</v>
      </c>
      <c r="C235" s="6" t="s">
        <v>135</v>
      </c>
      <c r="D235" s="7" t="str">
        <f t="shared" si="3"/>
        <v>O230616</v>
      </c>
      <c r="E235" s="8" t="s">
        <v>136</v>
      </c>
      <c r="F235" s="8" t="s">
        <v>137</v>
      </c>
      <c r="G235" s="6">
        <v>901654803</v>
      </c>
      <c r="H235" s="8" t="s">
        <v>308</v>
      </c>
      <c r="I235" s="6" t="s">
        <v>184</v>
      </c>
      <c r="J235" s="10">
        <f>VLOOKUP(I235,[1]TIPOS_CONTRATOS!$E$4:$F$19,2,FALSE)</f>
        <v>18</v>
      </c>
      <c r="K235" s="6">
        <v>297</v>
      </c>
      <c r="L235" s="11">
        <v>2022</v>
      </c>
      <c r="M235" s="6">
        <v>377</v>
      </c>
      <c r="N235" s="6">
        <v>357</v>
      </c>
      <c r="O235" s="12" t="s">
        <v>39</v>
      </c>
      <c r="P235" s="12" t="s">
        <v>40</v>
      </c>
      <c r="Q235" s="12">
        <v>44908</v>
      </c>
      <c r="R235" s="12">
        <v>45058</v>
      </c>
      <c r="S235" s="13">
        <v>115617725</v>
      </c>
      <c r="T235" s="13">
        <v>49239048</v>
      </c>
      <c r="U235" s="14">
        <v>0</v>
      </c>
      <c r="V235" s="6"/>
      <c r="W235" s="10" t="e">
        <f>VLOOKUP(V235,[1]TIPOS_ANULACION!$D$5:$E$6,2,FALSE)</f>
        <v>#N/A</v>
      </c>
      <c r="X235" s="13"/>
      <c r="Y235" s="6"/>
      <c r="Z235" s="12"/>
      <c r="AA235" s="15">
        <v>49239048</v>
      </c>
      <c r="AB235" s="6" t="s">
        <v>80</v>
      </c>
      <c r="AC235" s="10">
        <f>VLOOKUP(AB235,'[1]ESTADOS ACTUALES CONTRATO'!$E$4:$F$11,2,FALSE)</f>
        <v>1</v>
      </c>
      <c r="AD235" s="6"/>
      <c r="AE235" s="6" t="s">
        <v>304</v>
      </c>
      <c r="AF235" s="6" t="s">
        <v>305</v>
      </c>
      <c r="AG235" s="16" t="s">
        <v>306</v>
      </c>
    </row>
    <row r="236" spans="1:33" x14ac:dyDescent="0.25">
      <c r="A236" s="4" t="s">
        <v>33</v>
      </c>
      <c r="B236" s="5">
        <f>VLOOKUP(A236,[1]LOCALIDAD!$A$3:$C$22,3,FALSE)</f>
        <v>3</v>
      </c>
      <c r="C236" s="6" t="s">
        <v>135</v>
      </c>
      <c r="D236" s="7" t="str">
        <f t="shared" si="3"/>
        <v>O230616</v>
      </c>
      <c r="E236" s="8" t="s">
        <v>136</v>
      </c>
      <c r="F236" s="8" t="s">
        <v>137</v>
      </c>
      <c r="G236" s="6">
        <v>901664333</v>
      </c>
      <c r="H236" s="8" t="s">
        <v>255</v>
      </c>
      <c r="I236" s="6" t="s">
        <v>187</v>
      </c>
      <c r="J236" s="10">
        <f>VLOOKUP(I236,[1]TIPOS_CONTRATOS!$E$4:$F$19,2,FALSE)</f>
        <v>8</v>
      </c>
      <c r="K236" s="6">
        <v>325</v>
      </c>
      <c r="L236" s="11">
        <v>2022</v>
      </c>
      <c r="M236" s="6">
        <v>378</v>
      </c>
      <c r="N236" s="6">
        <v>358</v>
      </c>
      <c r="O236" s="12" t="s">
        <v>39</v>
      </c>
      <c r="P236" s="12" t="s">
        <v>40</v>
      </c>
      <c r="Q236" s="12">
        <v>44949</v>
      </c>
      <c r="R236" s="12">
        <v>45160</v>
      </c>
      <c r="S236" s="13">
        <v>431560573</v>
      </c>
      <c r="T236" s="13">
        <v>431560573</v>
      </c>
      <c r="U236" s="14">
        <v>385527088</v>
      </c>
      <c r="V236" s="6"/>
      <c r="W236" s="10" t="e">
        <f>VLOOKUP(V236,[1]TIPOS_ANULACION!$D$5:$E$6,2,FALSE)</f>
        <v>#N/A</v>
      </c>
      <c r="X236" s="13"/>
      <c r="Y236" s="6"/>
      <c r="Z236" s="12"/>
      <c r="AA236" s="15">
        <v>46033485</v>
      </c>
      <c r="AB236" s="6" t="s">
        <v>80</v>
      </c>
      <c r="AC236" s="10">
        <f>VLOOKUP(AB236,'[1]ESTADOS ACTUALES CONTRATO'!$E$4:$F$11,2,FALSE)</f>
        <v>1</v>
      </c>
      <c r="AD236" s="6"/>
      <c r="AE236" s="6" t="s">
        <v>304</v>
      </c>
      <c r="AF236" s="6" t="s">
        <v>305</v>
      </c>
      <c r="AG236" s="16" t="s">
        <v>306</v>
      </c>
    </row>
    <row r="237" spans="1:33" x14ac:dyDescent="0.25">
      <c r="A237" s="4" t="s">
        <v>33</v>
      </c>
      <c r="B237" s="5">
        <f>VLOOKUP(A237,[1]LOCALIDAD!$A$3:$C$22,3,FALSE)</f>
        <v>3</v>
      </c>
      <c r="C237" s="6" t="s">
        <v>135</v>
      </c>
      <c r="D237" s="7" t="str">
        <f t="shared" si="3"/>
        <v>O230616</v>
      </c>
      <c r="E237" s="8" t="s">
        <v>136</v>
      </c>
      <c r="F237" s="8" t="s">
        <v>137</v>
      </c>
      <c r="G237" s="6">
        <v>899999115</v>
      </c>
      <c r="H237" s="8" t="s">
        <v>44</v>
      </c>
      <c r="I237" s="6" t="s">
        <v>77</v>
      </c>
      <c r="J237" s="10">
        <f>VLOOKUP(I237,[1]TIPOS_CONTRATOS!$E$4:$F$19,2,FALSE)</f>
        <v>6</v>
      </c>
      <c r="K237" s="6">
        <v>331</v>
      </c>
      <c r="L237" s="11">
        <v>2022</v>
      </c>
      <c r="M237" s="6">
        <v>300</v>
      </c>
      <c r="N237" s="6">
        <v>280</v>
      </c>
      <c r="O237" s="12" t="s">
        <v>39</v>
      </c>
      <c r="P237" s="12" t="s">
        <v>40</v>
      </c>
      <c r="Q237" s="12">
        <v>44974</v>
      </c>
      <c r="R237" s="12">
        <v>45472</v>
      </c>
      <c r="S237" s="13">
        <v>605000000</v>
      </c>
      <c r="T237" s="13">
        <v>605000000</v>
      </c>
      <c r="U237" s="14">
        <v>0</v>
      </c>
      <c r="V237" s="6"/>
      <c r="W237" s="10" t="e">
        <f>VLOOKUP(V237,[1]TIPOS_ANULACION!$D$5:$E$6,2,FALSE)</f>
        <v>#N/A</v>
      </c>
      <c r="X237" s="13"/>
      <c r="Y237" s="6"/>
      <c r="Z237" s="12"/>
      <c r="AA237" s="15">
        <v>605000000</v>
      </c>
      <c r="AB237" s="6" t="s">
        <v>80</v>
      </c>
      <c r="AC237" s="10">
        <f>VLOOKUP(AB237,'[1]ESTADOS ACTUALES CONTRATO'!$E$4:$F$11,2,FALSE)</f>
        <v>1</v>
      </c>
      <c r="AD237" s="6"/>
      <c r="AE237" s="6"/>
      <c r="AF237" s="6" t="s">
        <v>60</v>
      </c>
      <c r="AG237" s="16" t="s">
        <v>61</v>
      </c>
    </row>
    <row r="238" spans="1:33" x14ac:dyDescent="0.25">
      <c r="A238" s="4" t="s">
        <v>33</v>
      </c>
      <c r="B238" s="5">
        <f>VLOOKUP(A238,[1]LOCALIDAD!$A$3:$C$22,3,FALSE)</f>
        <v>3</v>
      </c>
      <c r="C238" s="6" t="s">
        <v>135</v>
      </c>
      <c r="D238" s="7" t="str">
        <f t="shared" si="3"/>
        <v>O230616</v>
      </c>
      <c r="E238" s="8" t="s">
        <v>136</v>
      </c>
      <c r="F238" s="8" t="s">
        <v>137</v>
      </c>
      <c r="G238" s="6">
        <v>901626344</v>
      </c>
      <c r="H238" s="8" t="s">
        <v>309</v>
      </c>
      <c r="I238" s="6" t="s">
        <v>187</v>
      </c>
      <c r="J238" s="10">
        <f>VLOOKUP(I238,[1]TIPOS_CONTRATOS!$E$4:$F$19,2,FALSE)</f>
        <v>8</v>
      </c>
      <c r="K238" s="6">
        <v>240</v>
      </c>
      <c r="L238" s="11">
        <v>2022</v>
      </c>
      <c r="M238" s="6">
        <v>379</v>
      </c>
      <c r="N238" s="6">
        <v>359</v>
      </c>
      <c r="O238" s="12" t="s">
        <v>39</v>
      </c>
      <c r="P238" s="12" t="s">
        <v>56</v>
      </c>
      <c r="Q238" s="12">
        <v>44908</v>
      </c>
      <c r="R238" s="12">
        <v>45157</v>
      </c>
      <c r="S238" s="13">
        <v>2752836002.9499998</v>
      </c>
      <c r="T238" s="13">
        <v>2752836003</v>
      </c>
      <c r="U238" s="14">
        <v>227235442</v>
      </c>
      <c r="V238" s="6"/>
      <c r="W238" s="10" t="e">
        <f>VLOOKUP(V238,[1]TIPOS_ANULACION!$D$5:$E$6,2,FALSE)</f>
        <v>#N/A</v>
      </c>
      <c r="X238" s="13"/>
      <c r="Y238" s="6"/>
      <c r="Z238" s="12"/>
      <c r="AA238" s="15">
        <v>2525600561</v>
      </c>
      <c r="AB238" s="6" t="s">
        <v>80</v>
      </c>
      <c r="AC238" s="10">
        <f>VLOOKUP(AB238,'[1]ESTADOS ACTUALES CONTRATO'!$E$4:$F$11,2,FALSE)</f>
        <v>1</v>
      </c>
      <c r="AD238" s="6"/>
      <c r="AE238" s="6" t="s">
        <v>304</v>
      </c>
      <c r="AF238" s="6" t="s">
        <v>305</v>
      </c>
      <c r="AG238" s="16" t="s">
        <v>306</v>
      </c>
    </row>
    <row r="239" spans="1:33" hidden="1" x14ac:dyDescent="0.25">
      <c r="A239" s="4" t="s">
        <v>33</v>
      </c>
      <c r="B239" s="5">
        <f>VLOOKUP(A239,[1]LOCALIDAD!$A$3:$C$22,3,FALSE)</f>
        <v>3</v>
      </c>
      <c r="C239" s="6" t="s">
        <v>135</v>
      </c>
      <c r="D239" s="7" t="str">
        <f t="shared" si="3"/>
        <v>O230616</v>
      </c>
      <c r="E239" s="8" t="s">
        <v>136</v>
      </c>
      <c r="F239" s="8" t="s">
        <v>137</v>
      </c>
      <c r="G239" s="6">
        <v>80200524</v>
      </c>
      <c r="H239" s="8" t="s">
        <v>70</v>
      </c>
      <c r="I239" s="6" t="s">
        <v>144</v>
      </c>
      <c r="J239" s="10">
        <f>VLOOKUP(I239,[1]TIPOS_CONTRATOS!$E$4:$F$19,2,FALSE)</f>
        <v>11</v>
      </c>
      <c r="K239" s="6">
        <v>275</v>
      </c>
      <c r="L239" s="11">
        <v>2022</v>
      </c>
      <c r="M239" s="6">
        <v>380</v>
      </c>
      <c r="N239" s="6">
        <v>360</v>
      </c>
      <c r="O239" s="12" t="s">
        <v>39</v>
      </c>
      <c r="P239" s="12" t="s">
        <v>40</v>
      </c>
      <c r="Q239" s="12">
        <v>44861</v>
      </c>
      <c r="R239" s="12">
        <v>44952</v>
      </c>
      <c r="S239" s="13">
        <v>14400000</v>
      </c>
      <c r="T239" s="13">
        <v>8960000</v>
      </c>
      <c r="U239" s="14">
        <v>8960000</v>
      </c>
      <c r="V239" s="6"/>
      <c r="W239" s="10" t="e">
        <f>VLOOKUP(V239,[1]TIPOS_ANULACION!$D$5:$E$6,2,FALSE)</f>
        <v>#N/A</v>
      </c>
      <c r="X239" s="13"/>
      <c r="Y239" s="6"/>
      <c r="Z239" s="12"/>
      <c r="AA239" s="15">
        <v>0</v>
      </c>
      <c r="AB239" s="6" t="s">
        <v>145</v>
      </c>
      <c r="AC239" s="10">
        <f>VLOOKUP(AB239,'[1]ESTADOS ACTUALES CONTRATO'!$E$4:$F$11,2,FALSE)</f>
        <v>6</v>
      </c>
      <c r="AD239" s="6"/>
      <c r="AE239" s="6"/>
      <c r="AF239" s="6" t="s">
        <v>149</v>
      </c>
      <c r="AG239" s="16" t="s">
        <v>149</v>
      </c>
    </row>
    <row r="240" spans="1:33" x14ac:dyDescent="0.25">
      <c r="A240" s="4" t="s">
        <v>33</v>
      </c>
      <c r="B240" s="5">
        <f>VLOOKUP(A240,[1]LOCALIDAD!$A$3:$C$22,3,FALSE)</f>
        <v>3</v>
      </c>
      <c r="C240" s="6" t="s">
        <v>135</v>
      </c>
      <c r="D240" s="7" t="str">
        <f t="shared" si="3"/>
        <v>O230616</v>
      </c>
      <c r="E240" s="8" t="s">
        <v>136</v>
      </c>
      <c r="F240" s="8" t="s">
        <v>137</v>
      </c>
      <c r="G240" s="6">
        <v>901649173</v>
      </c>
      <c r="H240" s="8" t="s">
        <v>310</v>
      </c>
      <c r="I240" s="6" t="s">
        <v>47</v>
      </c>
      <c r="J240" s="10">
        <f>VLOOKUP(I240,[1]TIPOS_CONTRATOS!$E$4:$F$19,2,FALSE)</f>
        <v>10</v>
      </c>
      <c r="K240" s="6">
        <v>279</v>
      </c>
      <c r="L240" s="11">
        <v>2022</v>
      </c>
      <c r="M240" s="6">
        <v>381</v>
      </c>
      <c r="N240" s="6">
        <v>361</v>
      </c>
      <c r="O240" s="12" t="s">
        <v>39</v>
      </c>
      <c r="P240" s="12" t="s">
        <v>40</v>
      </c>
      <c r="Q240" s="12">
        <v>44937</v>
      </c>
      <c r="R240" s="12">
        <v>45185</v>
      </c>
      <c r="S240" s="13">
        <v>295327065</v>
      </c>
      <c r="T240" s="13">
        <v>295327065</v>
      </c>
      <c r="U240" s="14">
        <v>24364483</v>
      </c>
      <c r="V240" s="6"/>
      <c r="W240" s="10" t="e">
        <f>VLOOKUP(V240,[1]TIPOS_ANULACION!$D$5:$E$6,2,FALSE)</f>
        <v>#N/A</v>
      </c>
      <c r="X240" s="13"/>
      <c r="Y240" s="6"/>
      <c r="Z240" s="12"/>
      <c r="AA240" s="15">
        <v>270962582</v>
      </c>
      <c r="AB240" s="6" t="s">
        <v>80</v>
      </c>
      <c r="AC240" s="10">
        <f>VLOOKUP(AB240,'[1]ESTADOS ACTUALES CONTRATO'!$E$4:$F$11,2,FALSE)</f>
        <v>1</v>
      </c>
      <c r="AD240" s="6"/>
      <c r="AE240" s="6" t="s">
        <v>304</v>
      </c>
      <c r="AF240" s="6" t="s">
        <v>305</v>
      </c>
      <c r="AG240" s="16" t="s">
        <v>306</v>
      </c>
    </row>
    <row r="241" spans="1:33" x14ac:dyDescent="0.25">
      <c r="A241" s="4" t="s">
        <v>33</v>
      </c>
      <c r="B241" s="5">
        <f>VLOOKUP(A241,[1]LOCALIDAD!$A$3:$C$22,3,FALSE)</f>
        <v>3</v>
      </c>
      <c r="C241" s="6" t="s">
        <v>135</v>
      </c>
      <c r="D241" s="7" t="str">
        <f t="shared" si="3"/>
        <v>O230616</v>
      </c>
      <c r="E241" s="8" t="s">
        <v>136</v>
      </c>
      <c r="F241" s="8" t="s">
        <v>137</v>
      </c>
      <c r="G241" s="6">
        <v>830133329</v>
      </c>
      <c r="H241" s="8" t="s">
        <v>170</v>
      </c>
      <c r="I241" s="6" t="s">
        <v>47</v>
      </c>
      <c r="J241" s="10">
        <f>VLOOKUP(I241,[1]TIPOS_CONTRATOS!$E$4:$F$19,2,FALSE)</f>
        <v>10</v>
      </c>
      <c r="K241" s="6">
        <v>330</v>
      </c>
      <c r="L241" s="11">
        <v>2022</v>
      </c>
      <c r="M241" s="6">
        <v>383</v>
      </c>
      <c r="N241" s="6">
        <v>363</v>
      </c>
      <c r="O241" s="12" t="s">
        <v>39</v>
      </c>
      <c r="P241" s="12" t="s">
        <v>40</v>
      </c>
      <c r="Q241" s="12">
        <v>44963</v>
      </c>
      <c r="R241" s="12">
        <v>45290</v>
      </c>
      <c r="S241" s="13">
        <v>464000000</v>
      </c>
      <c r="T241" s="13">
        <v>28000000</v>
      </c>
      <c r="U241" s="14">
        <v>27950000</v>
      </c>
      <c r="V241" s="6"/>
      <c r="W241" s="10" t="e">
        <f>VLOOKUP(V241,[1]TIPOS_ANULACION!$D$5:$E$6,2,FALSE)</f>
        <v>#N/A</v>
      </c>
      <c r="X241" s="13"/>
      <c r="Y241" s="6"/>
      <c r="Z241" s="12"/>
      <c r="AA241" s="15">
        <v>50000</v>
      </c>
      <c r="AB241" s="6" t="s">
        <v>80</v>
      </c>
      <c r="AC241" s="10">
        <f>VLOOKUP(AB241,'[1]ESTADOS ACTUALES CONTRATO'!$E$4:$F$11,2,FALSE)</f>
        <v>1</v>
      </c>
      <c r="AD241" s="6"/>
      <c r="AE241" s="6"/>
      <c r="AF241" s="6" t="s">
        <v>171</v>
      </c>
      <c r="AG241" s="16" t="s">
        <v>172</v>
      </c>
    </row>
    <row r="242" spans="1:33" hidden="1" x14ac:dyDescent="0.25">
      <c r="A242" s="4" t="s">
        <v>33</v>
      </c>
      <c r="B242" s="5">
        <f>VLOOKUP(A242,[1]LOCALIDAD!$A$3:$C$22,3,FALSE)</f>
        <v>3</v>
      </c>
      <c r="C242" s="6" t="s">
        <v>135</v>
      </c>
      <c r="D242" s="7" t="str">
        <f t="shared" si="3"/>
        <v>O230616</v>
      </c>
      <c r="E242" s="8" t="s">
        <v>136</v>
      </c>
      <c r="F242" s="8" t="s">
        <v>137</v>
      </c>
      <c r="G242" s="6">
        <v>830133329</v>
      </c>
      <c r="H242" s="8" t="s">
        <v>170</v>
      </c>
      <c r="I242" s="6" t="s">
        <v>47</v>
      </c>
      <c r="J242" s="10">
        <f>VLOOKUP(I242,[1]TIPOS_CONTRATOS!$E$4:$F$19,2,FALSE)</f>
        <v>10</v>
      </c>
      <c r="K242" s="6">
        <v>338</v>
      </c>
      <c r="L242" s="11">
        <v>2022</v>
      </c>
      <c r="M242" s="6">
        <v>384</v>
      </c>
      <c r="N242" s="6">
        <v>364</v>
      </c>
      <c r="O242" s="12" t="s">
        <v>39</v>
      </c>
      <c r="P242" s="12" t="s">
        <v>40</v>
      </c>
      <c r="Q242" s="12">
        <v>44963</v>
      </c>
      <c r="R242" s="12">
        <v>45290</v>
      </c>
      <c r="S242" s="13">
        <v>699089015</v>
      </c>
      <c r="T242" s="13">
        <v>229453011</v>
      </c>
      <c r="U242" s="14">
        <v>216961075</v>
      </c>
      <c r="V242" s="6"/>
      <c r="W242" s="10" t="e">
        <f>VLOOKUP(V242,[1]TIPOS_ANULACION!$D$5:$E$6,2,FALSE)</f>
        <v>#N/A</v>
      </c>
      <c r="X242" s="13"/>
      <c r="Y242" s="6"/>
      <c r="Z242" s="12"/>
      <c r="AA242" s="15">
        <v>12491936</v>
      </c>
      <c r="AB242" s="6" t="s">
        <v>41</v>
      </c>
      <c r="AC242" s="10">
        <f>VLOOKUP(AB242,'[1]ESTADOS ACTUALES CONTRATO'!$E$4:$F$11,2,FALSE)</f>
        <v>2</v>
      </c>
      <c r="AD242" s="6"/>
      <c r="AE242" s="6"/>
      <c r="AF242" s="6" t="s">
        <v>171</v>
      </c>
      <c r="AG242" s="16" t="s">
        <v>172</v>
      </c>
    </row>
    <row r="243" spans="1:33" x14ac:dyDescent="0.25">
      <c r="A243" s="4" t="s">
        <v>33</v>
      </c>
      <c r="B243" s="5">
        <f>VLOOKUP(A243,[1]LOCALIDAD!$A$3:$C$22,3,FALSE)</f>
        <v>3</v>
      </c>
      <c r="C243" s="6" t="s">
        <v>135</v>
      </c>
      <c r="D243" s="7" t="str">
        <f t="shared" si="3"/>
        <v>O230616</v>
      </c>
      <c r="E243" s="8" t="s">
        <v>136</v>
      </c>
      <c r="F243" s="8" t="s">
        <v>137</v>
      </c>
      <c r="G243" s="6">
        <v>79789613</v>
      </c>
      <c r="H243" s="8" t="s">
        <v>311</v>
      </c>
      <c r="I243" s="6" t="s">
        <v>184</v>
      </c>
      <c r="J243" s="10">
        <f>VLOOKUP(I243,[1]TIPOS_CONTRATOS!$E$4:$F$19,2,FALSE)</f>
        <v>18</v>
      </c>
      <c r="K243" s="6">
        <v>342</v>
      </c>
      <c r="L243" s="11">
        <v>2022</v>
      </c>
      <c r="M243" s="6">
        <v>385</v>
      </c>
      <c r="N243" s="6">
        <v>365</v>
      </c>
      <c r="O243" s="12" t="s">
        <v>39</v>
      </c>
      <c r="P243" s="12" t="s">
        <v>40</v>
      </c>
      <c r="Q243" s="12">
        <v>44991</v>
      </c>
      <c r="R243" s="12">
        <v>45204</v>
      </c>
      <c r="S243" s="13">
        <v>21862680</v>
      </c>
      <c r="T243" s="13">
        <v>21862680</v>
      </c>
      <c r="U243" s="14">
        <v>21862680</v>
      </c>
      <c r="V243" s="6"/>
      <c r="W243" s="10" t="e">
        <f>VLOOKUP(V243,[1]TIPOS_ANULACION!$D$5:$E$6,2,FALSE)</f>
        <v>#N/A</v>
      </c>
      <c r="X243" s="13"/>
      <c r="Y243" s="6"/>
      <c r="Z243" s="12"/>
      <c r="AA243" s="15">
        <v>0</v>
      </c>
      <c r="AB243" s="6" t="s">
        <v>80</v>
      </c>
      <c r="AC243" s="10">
        <f>VLOOKUP(AB243,'[1]ESTADOS ACTUALES CONTRATO'!$E$4:$F$11,2,FALSE)</f>
        <v>1</v>
      </c>
      <c r="AD243" s="6"/>
      <c r="AE243" s="6"/>
      <c r="AF243" s="6" t="s">
        <v>253</v>
      </c>
      <c r="AG243" s="16" t="s">
        <v>254</v>
      </c>
    </row>
    <row r="244" spans="1:33" x14ac:dyDescent="0.25">
      <c r="A244" s="4" t="s">
        <v>33</v>
      </c>
      <c r="B244" s="5">
        <f>VLOOKUP(A244,[1]LOCALIDAD!$A$3:$C$22,3,FALSE)</f>
        <v>3</v>
      </c>
      <c r="C244" s="6" t="s">
        <v>135</v>
      </c>
      <c r="D244" s="7" t="str">
        <f t="shared" si="3"/>
        <v>O230616</v>
      </c>
      <c r="E244" s="8" t="s">
        <v>136</v>
      </c>
      <c r="F244" s="8" t="s">
        <v>137</v>
      </c>
      <c r="G244" s="6">
        <v>901668693</v>
      </c>
      <c r="H244" s="8" t="s">
        <v>312</v>
      </c>
      <c r="I244" s="6" t="s">
        <v>187</v>
      </c>
      <c r="J244" s="10">
        <f>VLOOKUP(I244,[1]TIPOS_CONTRATOS!$E$4:$F$19,2,FALSE)</f>
        <v>8</v>
      </c>
      <c r="K244" s="6">
        <v>334</v>
      </c>
      <c r="L244" s="11">
        <v>2022</v>
      </c>
      <c r="M244" s="6">
        <v>382</v>
      </c>
      <c r="N244" s="6">
        <v>615</v>
      </c>
      <c r="O244" s="12" t="s">
        <v>39</v>
      </c>
      <c r="P244" s="12" t="s">
        <v>40</v>
      </c>
      <c r="Q244" s="12">
        <v>44991</v>
      </c>
      <c r="R244" s="12">
        <v>45204</v>
      </c>
      <c r="S244" s="13">
        <v>591735652</v>
      </c>
      <c r="T244" s="13">
        <v>591736652</v>
      </c>
      <c r="U244" s="14">
        <v>561485419</v>
      </c>
      <c r="V244" s="6"/>
      <c r="W244" s="10" t="e">
        <f>VLOOKUP(V244,[1]TIPOS_ANULACION!$D$5:$E$6,2,FALSE)</f>
        <v>#N/A</v>
      </c>
      <c r="X244" s="13"/>
      <c r="Y244" s="6"/>
      <c r="Z244" s="12"/>
      <c r="AA244" s="15">
        <v>30251233</v>
      </c>
      <c r="AB244" s="6" t="s">
        <v>80</v>
      </c>
      <c r="AC244" s="10">
        <f>VLOOKUP(AB244,'[1]ESTADOS ACTUALES CONTRATO'!$E$4:$F$11,2,FALSE)</f>
        <v>1</v>
      </c>
      <c r="AD244" s="6"/>
      <c r="AE244" s="6"/>
      <c r="AF244" s="6" t="s">
        <v>253</v>
      </c>
      <c r="AG244" s="16" t="s">
        <v>254</v>
      </c>
    </row>
    <row r="245" spans="1:33" hidden="1" x14ac:dyDescent="0.25">
      <c r="A245" s="4" t="s">
        <v>33</v>
      </c>
      <c r="B245" s="5">
        <f>VLOOKUP(A245,[1]LOCALIDAD!$A$3:$C$22,3,FALSE)</f>
        <v>3</v>
      </c>
      <c r="C245" s="6" t="s">
        <v>135</v>
      </c>
      <c r="D245" s="7" t="str">
        <f t="shared" si="3"/>
        <v>O230616</v>
      </c>
      <c r="E245" s="8" t="s">
        <v>136</v>
      </c>
      <c r="F245" s="8" t="s">
        <v>137</v>
      </c>
      <c r="G245" s="6">
        <v>900300970</v>
      </c>
      <c r="H245" s="8" t="s">
        <v>313</v>
      </c>
      <c r="I245" s="6" t="s">
        <v>47</v>
      </c>
      <c r="J245" s="10">
        <f>VLOOKUP(I245,[1]TIPOS_CONTRATOS!$E$4:$F$19,2,FALSE)</f>
        <v>10</v>
      </c>
      <c r="K245" s="6">
        <v>155</v>
      </c>
      <c r="L245" s="11">
        <v>2022</v>
      </c>
      <c r="M245" s="6">
        <v>215</v>
      </c>
      <c r="N245" s="6">
        <v>195</v>
      </c>
      <c r="O245" s="12" t="s">
        <v>39</v>
      </c>
      <c r="P245" s="12" t="s">
        <v>40</v>
      </c>
      <c r="Q245" s="12">
        <v>44662</v>
      </c>
      <c r="R245" s="12">
        <v>44936</v>
      </c>
      <c r="S245" s="13">
        <v>20000000</v>
      </c>
      <c r="T245" s="13">
        <v>20000000</v>
      </c>
      <c r="U245" s="13">
        <v>0</v>
      </c>
      <c r="V245" s="6"/>
      <c r="W245" s="10" t="e">
        <f>VLOOKUP(V245,[1]TIPOS_ANULACION!$D$5:$E$6,2,FALSE)</f>
        <v>#N/A</v>
      </c>
      <c r="X245" s="13"/>
      <c r="Y245" s="6"/>
      <c r="Z245" s="12"/>
      <c r="AA245" s="15">
        <v>20000000</v>
      </c>
      <c r="AB245" s="6" t="s">
        <v>41</v>
      </c>
      <c r="AC245" s="10">
        <f>VLOOKUP(AB245,'[1]ESTADOS ACTUALES CONTRATO'!$E$4:$F$11,2,FALSE)</f>
        <v>2</v>
      </c>
      <c r="AD245" s="6"/>
      <c r="AE245" s="6" t="s">
        <v>314</v>
      </c>
      <c r="AF245" s="6" t="s">
        <v>315</v>
      </c>
      <c r="AG245" s="16"/>
    </row>
    <row r="246" spans="1:33" hidden="1" x14ac:dyDescent="0.25">
      <c r="A246" s="4" t="s">
        <v>33</v>
      </c>
      <c r="B246" s="5">
        <f>VLOOKUP(A246,[1]LOCALIDAD!$A$3:$C$22,3,FALSE)</f>
        <v>3</v>
      </c>
      <c r="C246" s="6" t="s">
        <v>135</v>
      </c>
      <c r="D246" s="7" t="str">
        <f t="shared" si="3"/>
        <v>O230616</v>
      </c>
      <c r="E246" s="8" t="s">
        <v>136</v>
      </c>
      <c r="F246" s="8" t="s">
        <v>137</v>
      </c>
      <c r="G246" s="6">
        <v>1010192128</v>
      </c>
      <c r="H246" s="8" t="s">
        <v>316</v>
      </c>
      <c r="I246" s="6" t="s">
        <v>144</v>
      </c>
      <c r="J246" s="10">
        <f>VLOOKUP(I246,[1]TIPOS_CONTRATOS!$E$4:$F$19,2,FALSE)</f>
        <v>11</v>
      </c>
      <c r="K246" s="6">
        <v>5</v>
      </c>
      <c r="L246" s="11">
        <v>2022</v>
      </c>
      <c r="M246" s="6">
        <v>23</v>
      </c>
      <c r="N246" s="6">
        <v>3</v>
      </c>
      <c r="O246" s="12" t="s">
        <v>39</v>
      </c>
      <c r="P246" s="12" t="s">
        <v>56</v>
      </c>
      <c r="Q246" s="12">
        <v>44573</v>
      </c>
      <c r="R246" s="12">
        <v>44912</v>
      </c>
      <c r="S246" s="13">
        <v>83160000</v>
      </c>
      <c r="T246" s="13">
        <v>4284000</v>
      </c>
      <c r="U246" s="14">
        <v>4284000</v>
      </c>
      <c r="V246" s="6"/>
      <c r="W246" s="10" t="e">
        <f>VLOOKUP(V246,[1]TIPOS_ANULACION!$D$5:$E$6,2,FALSE)</f>
        <v>#N/A</v>
      </c>
      <c r="X246" s="13"/>
      <c r="Y246" s="6"/>
      <c r="Z246" s="12"/>
      <c r="AA246" s="15">
        <v>0</v>
      </c>
      <c r="AB246" s="6" t="s">
        <v>145</v>
      </c>
      <c r="AC246" s="10">
        <f>VLOOKUP(AB246,'[1]ESTADOS ACTUALES CONTRATO'!$E$4:$F$11,2,FALSE)</f>
        <v>6</v>
      </c>
      <c r="AD246" s="6"/>
      <c r="AE246" s="6"/>
      <c r="AF246" s="6" t="s">
        <v>317</v>
      </c>
      <c r="AG246" s="16" t="s">
        <v>297</v>
      </c>
    </row>
    <row r="247" spans="1:33" hidden="1" x14ac:dyDescent="0.25">
      <c r="A247" s="4" t="s">
        <v>33</v>
      </c>
      <c r="B247" s="5">
        <f>VLOOKUP(A247,[1]LOCALIDAD!$A$3:$C$22,3,FALSE)</f>
        <v>3</v>
      </c>
      <c r="C247" s="6" t="s">
        <v>135</v>
      </c>
      <c r="D247" s="7" t="str">
        <f t="shared" si="3"/>
        <v>O230616</v>
      </c>
      <c r="E247" s="8" t="s">
        <v>136</v>
      </c>
      <c r="F247" s="8" t="s">
        <v>137</v>
      </c>
      <c r="G247" s="6">
        <v>16934608</v>
      </c>
      <c r="H247" s="8" t="s">
        <v>318</v>
      </c>
      <c r="I247" s="6" t="s">
        <v>144</v>
      </c>
      <c r="J247" s="10">
        <f>VLOOKUP(I247,[1]TIPOS_CONTRATOS!$E$4:$F$19,2,FALSE)</f>
        <v>11</v>
      </c>
      <c r="K247" s="6">
        <v>3</v>
      </c>
      <c r="L247" s="11">
        <v>2022</v>
      </c>
      <c r="M247" s="6">
        <v>24</v>
      </c>
      <c r="N247" s="6">
        <v>4</v>
      </c>
      <c r="O247" s="12" t="s">
        <v>39</v>
      </c>
      <c r="P247" s="12" t="s">
        <v>40</v>
      </c>
      <c r="Q247" s="12">
        <v>44572</v>
      </c>
      <c r="R247" s="12">
        <v>44905</v>
      </c>
      <c r="S247" s="13">
        <v>100100000</v>
      </c>
      <c r="T247" s="13">
        <v>3033333</v>
      </c>
      <c r="U247" s="14">
        <v>3033333</v>
      </c>
      <c r="V247" s="6"/>
      <c r="W247" s="10" t="e">
        <f>VLOOKUP(V247,[1]TIPOS_ANULACION!$D$5:$E$6,2,FALSE)</f>
        <v>#N/A</v>
      </c>
      <c r="X247" s="13"/>
      <c r="Y247" s="6"/>
      <c r="Z247" s="12"/>
      <c r="AA247" s="15">
        <v>0</v>
      </c>
      <c r="AB247" s="6" t="s">
        <v>145</v>
      </c>
      <c r="AC247" s="10">
        <f>VLOOKUP(AB247,'[1]ESTADOS ACTUALES CONTRATO'!$E$4:$F$11,2,FALSE)</f>
        <v>6</v>
      </c>
      <c r="AD247" s="6"/>
      <c r="AE247" s="6"/>
      <c r="AF247" s="6" t="s">
        <v>149</v>
      </c>
      <c r="AG247" s="16" t="s">
        <v>149</v>
      </c>
    </row>
    <row r="248" spans="1:33" hidden="1" x14ac:dyDescent="0.25">
      <c r="A248" s="4" t="s">
        <v>33</v>
      </c>
      <c r="B248" s="5">
        <f>VLOOKUP(A248,[1]LOCALIDAD!$A$3:$C$22,3,FALSE)</f>
        <v>3</v>
      </c>
      <c r="C248" s="6" t="s">
        <v>135</v>
      </c>
      <c r="D248" s="7" t="str">
        <f t="shared" si="3"/>
        <v>O230616</v>
      </c>
      <c r="E248" s="8" t="s">
        <v>136</v>
      </c>
      <c r="F248" s="8" t="s">
        <v>137</v>
      </c>
      <c r="G248" s="6">
        <v>1112905112</v>
      </c>
      <c r="H248" s="8" t="s">
        <v>319</v>
      </c>
      <c r="I248" s="6" t="s">
        <v>144</v>
      </c>
      <c r="J248" s="10">
        <f>VLOOKUP(I248,[1]TIPOS_CONTRATOS!$E$4:$F$19,2,FALSE)</f>
        <v>11</v>
      </c>
      <c r="K248" s="6">
        <v>4</v>
      </c>
      <c r="L248" s="11">
        <v>2022</v>
      </c>
      <c r="M248" s="6">
        <v>25</v>
      </c>
      <c r="N248" s="6">
        <v>5</v>
      </c>
      <c r="O248" s="12" t="s">
        <v>39</v>
      </c>
      <c r="P248" s="12" t="s">
        <v>40</v>
      </c>
      <c r="Q248" s="12">
        <v>44572</v>
      </c>
      <c r="R248" s="12">
        <v>44936</v>
      </c>
      <c r="S248" s="13">
        <v>83160000</v>
      </c>
      <c r="T248" s="13">
        <v>2520000</v>
      </c>
      <c r="U248" s="14">
        <v>2520000</v>
      </c>
      <c r="V248" s="6"/>
      <c r="W248" s="10" t="e">
        <f>VLOOKUP(V248,[1]TIPOS_ANULACION!$D$5:$E$6,2,FALSE)</f>
        <v>#N/A</v>
      </c>
      <c r="X248" s="13"/>
      <c r="Y248" s="6"/>
      <c r="Z248" s="12"/>
      <c r="AA248" s="15">
        <v>0</v>
      </c>
      <c r="AB248" s="6" t="s">
        <v>145</v>
      </c>
      <c r="AC248" s="10">
        <f>VLOOKUP(AB248,'[1]ESTADOS ACTUALES CONTRATO'!$E$4:$F$11,2,FALSE)</f>
        <v>6</v>
      </c>
      <c r="AD248" s="6"/>
      <c r="AE248" s="6"/>
      <c r="AF248" s="6" t="s">
        <v>149</v>
      </c>
      <c r="AG248" s="16" t="s">
        <v>149</v>
      </c>
    </row>
    <row r="249" spans="1:33" hidden="1" x14ac:dyDescent="0.25">
      <c r="A249" s="4" t="s">
        <v>33</v>
      </c>
      <c r="B249" s="5">
        <f>VLOOKUP(A249,[1]LOCALIDAD!$A$3:$C$22,3,FALSE)</f>
        <v>3</v>
      </c>
      <c r="C249" s="6" t="s">
        <v>135</v>
      </c>
      <c r="D249" s="7" t="str">
        <f t="shared" si="3"/>
        <v>O230616</v>
      </c>
      <c r="E249" s="8" t="s">
        <v>136</v>
      </c>
      <c r="F249" s="8" t="s">
        <v>137</v>
      </c>
      <c r="G249" s="6">
        <v>52581670</v>
      </c>
      <c r="H249" s="8" t="s">
        <v>320</v>
      </c>
      <c r="I249" s="6" t="s">
        <v>144</v>
      </c>
      <c r="J249" s="10">
        <f>VLOOKUP(I249,[1]TIPOS_CONTRATOS!$E$4:$F$19,2,FALSE)</f>
        <v>11</v>
      </c>
      <c r="K249" s="6">
        <v>10</v>
      </c>
      <c r="L249" s="11">
        <v>2022</v>
      </c>
      <c r="M249" s="6">
        <v>26</v>
      </c>
      <c r="N249" s="6">
        <v>6</v>
      </c>
      <c r="O249" s="12" t="s">
        <v>39</v>
      </c>
      <c r="P249" s="12" t="s">
        <v>40</v>
      </c>
      <c r="Q249" s="12">
        <v>44575</v>
      </c>
      <c r="R249" s="12">
        <v>44957</v>
      </c>
      <c r="S249" s="13">
        <v>67100000</v>
      </c>
      <c r="T249" s="13">
        <v>2643333</v>
      </c>
      <c r="U249" s="14">
        <v>2643333</v>
      </c>
      <c r="V249" s="6"/>
      <c r="W249" s="10" t="e">
        <f>VLOOKUP(V249,[1]TIPOS_ANULACION!$D$5:$E$6,2,FALSE)</f>
        <v>#N/A</v>
      </c>
      <c r="X249" s="13"/>
      <c r="Y249" s="6"/>
      <c r="Z249" s="12"/>
      <c r="AA249" s="15">
        <v>0</v>
      </c>
      <c r="AB249" s="6" t="s">
        <v>145</v>
      </c>
      <c r="AC249" s="10">
        <f>VLOOKUP(AB249,'[1]ESTADOS ACTUALES CONTRATO'!$E$4:$F$11,2,FALSE)</f>
        <v>6</v>
      </c>
      <c r="AD249" s="6"/>
      <c r="AE249" s="6"/>
      <c r="AF249" s="6" t="s">
        <v>149</v>
      </c>
      <c r="AG249" s="16" t="s">
        <v>149</v>
      </c>
    </row>
    <row r="250" spans="1:33" hidden="1" x14ac:dyDescent="0.25">
      <c r="A250" s="4" t="s">
        <v>33</v>
      </c>
      <c r="B250" s="5">
        <f>VLOOKUP(A250,[1]LOCALIDAD!$A$3:$C$22,3,FALSE)</f>
        <v>3</v>
      </c>
      <c r="C250" s="6" t="s">
        <v>135</v>
      </c>
      <c r="D250" s="7" t="str">
        <f t="shared" si="3"/>
        <v>O230616</v>
      </c>
      <c r="E250" s="8" t="s">
        <v>136</v>
      </c>
      <c r="F250" s="8" t="s">
        <v>137</v>
      </c>
      <c r="G250" s="6">
        <v>80242806</v>
      </c>
      <c r="H250" s="8" t="s">
        <v>321</v>
      </c>
      <c r="I250" s="6" t="s">
        <v>144</v>
      </c>
      <c r="J250" s="10">
        <f>VLOOKUP(I250,[1]TIPOS_CONTRATOS!$E$4:$F$19,2,FALSE)</f>
        <v>11</v>
      </c>
      <c r="K250" s="6">
        <v>2</v>
      </c>
      <c r="L250" s="11">
        <v>2022</v>
      </c>
      <c r="M250" s="6">
        <v>27</v>
      </c>
      <c r="N250" s="6">
        <v>7</v>
      </c>
      <c r="O250" s="12" t="s">
        <v>39</v>
      </c>
      <c r="P250" s="12" t="s">
        <v>40</v>
      </c>
      <c r="Q250" s="12">
        <v>44574</v>
      </c>
      <c r="R250" s="12">
        <v>44949</v>
      </c>
      <c r="S250" s="13">
        <v>25850000</v>
      </c>
      <c r="T250" s="13">
        <v>940000</v>
      </c>
      <c r="U250" s="14">
        <v>940000</v>
      </c>
      <c r="V250" s="6"/>
      <c r="W250" s="10" t="e">
        <f>VLOOKUP(V250,[1]TIPOS_ANULACION!$D$5:$E$6,2,FALSE)</f>
        <v>#N/A</v>
      </c>
      <c r="X250" s="13"/>
      <c r="Y250" s="6"/>
      <c r="Z250" s="12"/>
      <c r="AA250" s="15">
        <v>0</v>
      </c>
      <c r="AB250" s="6" t="s">
        <v>145</v>
      </c>
      <c r="AC250" s="10">
        <f>VLOOKUP(AB250,'[1]ESTADOS ACTUALES CONTRATO'!$E$4:$F$11,2,FALSE)</f>
        <v>6</v>
      </c>
      <c r="AD250" s="6"/>
      <c r="AE250" s="6"/>
      <c r="AF250" s="6" t="s">
        <v>149</v>
      </c>
      <c r="AG250" s="16" t="s">
        <v>149</v>
      </c>
    </row>
    <row r="251" spans="1:33" hidden="1" x14ac:dyDescent="0.25">
      <c r="A251" s="4" t="s">
        <v>33</v>
      </c>
      <c r="B251" s="5">
        <f>VLOOKUP(A251,[1]LOCALIDAD!$A$3:$C$22,3,FALSE)</f>
        <v>3</v>
      </c>
      <c r="C251" s="6" t="s">
        <v>135</v>
      </c>
      <c r="D251" s="7" t="str">
        <f t="shared" si="3"/>
        <v>O230616</v>
      </c>
      <c r="E251" s="8" t="s">
        <v>136</v>
      </c>
      <c r="F251" s="8" t="s">
        <v>137</v>
      </c>
      <c r="G251" s="6">
        <v>79056018</v>
      </c>
      <c r="H251" s="8" t="s">
        <v>322</v>
      </c>
      <c r="I251" s="6" t="s">
        <v>144</v>
      </c>
      <c r="J251" s="10">
        <f>VLOOKUP(I251,[1]TIPOS_CONTRATOS!$E$4:$F$19,2,FALSE)</f>
        <v>11</v>
      </c>
      <c r="K251" s="6">
        <v>6</v>
      </c>
      <c r="L251" s="11">
        <v>2022</v>
      </c>
      <c r="M251" s="6">
        <v>28</v>
      </c>
      <c r="N251" s="6">
        <v>8</v>
      </c>
      <c r="O251" s="12" t="s">
        <v>39</v>
      </c>
      <c r="P251" s="12" t="s">
        <v>40</v>
      </c>
      <c r="Q251" s="12">
        <v>44573</v>
      </c>
      <c r="R251" s="12">
        <v>44926</v>
      </c>
      <c r="S251" s="13">
        <v>40260000</v>
      </c>
      <c r="T251" s="13">
        <v>1342000</v>
      </c>
      <c r="U251" s="14">
        <v>1342000</v>
      </c>
      <c r="V251" s="6"/>
      <c r="W251" s="10" t="e">
        <f>VLOOKUP(V251,[1]TIPOS_ANULACION!$D$5:$E$6,2,FALSE)</f>
        <v>#N/A</v>
      </c>
      <c r="X251" s="13"/>
      <c r="Y251" s="6"/>
      <c r="Z251" s="12"/>
      <c r="AA251" s="15">
        <v>0</v>
      </c>
      <c r="AB251" s="6" t="s">
        <v>145</v>
      </c>
      <c r="AC251" s="10">
        <f>VLOOKUP(AB251,'[1]ESTADOS ACTUALES CONTRATO'!$E$4:$F$11,2,FALSE)</f>
        <v>6</v>
      </c>
      <c r="AD251" s="6"/>
      <c r="AE251" s="6"/>
      <c r="AF251" s="6" t="s">
        <v>149</v>
      </c>
      <c r="AG251" s="16" t="s">
        <v>149</v>
      </c>
    </row>
    <row r="252" spans="1:33" hidden="1" x14ac:dyDescent="0.25">
      <c r="A252" s="4" t="s">
        <v>33</v>
      </c>
      <c r="B252" s="5">
        <f>VLOOKUP(A252,[1]LOCALIDAD!$A$3:$C$22,3,FALSE)</f>
        <v>3</v>
      </c>
      <c r="C252" s="6" t="s">
        <v>135</v>
      </c>
      <c r="D252" s="7" t="str">
        <f t="shared" si="3"/>
        <v>O230616</v>
      </c>
      <c r="E252" s="8" t="s">
        <v>136</v>
      </c>
      <c r="F252" s="8" t="s">
        <v>137</v>
      </c>
      <c r="G252" s="6">
        <v>5820325</v>
      </c>
      <c r="H252" s="8" t="s">
        <v>323</v>
      </c>
      <c r="I252" s="6" t="s">
        <v>144</v>
      </c>
      <c r="J252" s="10">
        <f>VLOOKUP(I252,[1]TIPOS_CONTRATOS!$E$4:$F$19,2,FALSE)</f>
        <v>11</v>
      </c>
      <c r="K252" s="6">
        <v>7</v>
      </c>
      <c r="L252" s="11">
        <v>2022</v>
      </c>
      <c r="M252" s="6">
        <v>29</v>
      </c>
      <c r="N252" s="6">
        <v>9</v>
      </c>
      <c r="O252" s="12" t="s">
        <v>39</v>
      </c>
      <c r="P252" s="12" t="s">
        <v>40</v>
      </c>
      <c r="Q252" s="12">
        <v>44573</v>
      </c>
      <c r="R252" s="12">
        <v>44906</v>
      </c>
      <c r="S252" s="13">
        <v>71720000</v>
      </c>
      <c r="T252" s="13">
        <v>2390667</v>
      </c>
      <c r="U252" s="14">
        <v>2390667</v>
      </c>
      <c r="V252" s="6"/>
      <c r="W252" s="10" t="e">
        <f>VLOOKUP(V252,[1]TIPOS_ANULACION!$D$5:$E$6,2,FALSE)</f>
        <v>#N/A</v>
      </c>
      <c r="X252" s="13"/>
      <c r="Y252" s="6"/>
      <c r="Z252" s="12"/>
      <c r="AA252" s="15">
        <v>0</v>
      </c>
      <c r="AB252" s="6" t="s">
        <v>145</v>
      </c>
      <c r="AC252" s="10">
        <f>VLOOKUP(AB252,'[1]ESTADOS ACTUALES CONTRATO'!$E$4:$F$11,2,FALSE)</f>
        <v>6</v>
      </c>
      <c r="AD252" s="6"/>
      <c r="AE252" s="6"/>
      <c r="AF252" s="6" t="s">
        <v>149</v>
      </c>
      <c r="AG252" s="16" t="s">
        <v>149</v>
      </c>
    </row>
    <row r="253" spans="1:33" hidden="1" x14ac:dyDescent="0.25">
      <c r="A253" s="4" t="s">
        <v>33</v>
      </c>
      <c r="B253" s="5">
        <f>VLOOKUP(A253,[1]LOCALIDAD!$A$3:$C$22,3,FALSE)</f>
        <v>3</v>
      </c>
      <c r="C253" s="6" t="s">
        <v>135</v>
      </c>
      <c r="D253" s="7" t="str">
        <f t="shared" si="3"/>
        <v>O230616</v>
      </c>
      <c r="E253" s="8" t="s">
        <v>136</v>
      </c>
      <c r="F253" s="8" t="s">
        <v>137</v>
      </c>
      <c r="G253" s="6">
        <v>80547081</v>
      </c>
      <c r="H253" s="8" t="s">
        <v>324</v>
      </c>
      <c r="I253" s="6" t="s">
        <v>144</v>
      </c>
      <c r="J253" s="10">
        <f>VLOOKUP(I253,[1]TIPOS_CONTRATOS!$E$4:$F$19,2,FALSE)</f>
        <v>11</v>
      </c>
      <c r="K253" s="6">
        <v>9</v>
      </c>
      <c r="L253" s="11">
        <v>2022</v>
      </c>
      <c r="M253" s="6">
        <v>30</v>
      </c>
      <c r="N253" s="6">
        <v>10</v>
      </c>
      <c r="O253" s="12" t="s">
        <v>39</v>
      </c>
      <c r="P253" s="12" t="s">
        <v>40</v>
      </c>
      <c r="Q253" s="12">
        <v>44573</v>
      </c>
      <c r="R253" s="12">
        <v>44937</v>
      </c>
      <c r="S253" s="13">
        <v>71720000</v>
      </c>
      <c r="T253" s="13">
        <v>2608001</v>
      </c>
      <c r="U253" s="14">
        <v>2608001</v>
      </c>
      <c r="V253" s="6"/>
      <c r="W253" s="10" t="e">
        <f>VLOOKUP(V253,[1]TIPOS_ANULACION!$D$5:$E$6,2,FALSE)</f>
        <v>#N/A</v>
      </c>
      <c r="X253" s="13"/>
      <c r="Y253" s="6"/>
      <c r="Z253" s="12"/>
      <c r="AA253" s="15">
        <v>0</v>
      </c>
      <c r="AB253" s="6" t="s">
        <v>145</v>
      </c>
      <c r="AC253" s="10">
        <f>VLOOKUP(AB253,'[1]ESTADOS ACTUALES CONTRATO'!$E$4:$F$11,2,FALSE)</f>
        <v>6</v>
      </c>
      <c r="AD253" s="6"/>
      <c r="AE253" s="6"/>
      <c r="AF253" s="6" t="s">
        <v>149</v>
      </c>
      <c r="AG253" s="16" t="s">
        <v>149</v>
      </c>
    </row>
    <row r="254" spans="1:33" hidden="1" x14ac:dyDescent="0.25">
      <c r="A254" s="4" t="s">
        <v>33</v>
      </c>
      <c r="B254" s="5">
        <f>VLOOKUP(A254,[1]LOCALIDAD!$A$3:$C$22,3,FALSE)</f>
        <v>3</v>
      </c>
      <c r="C254" s="6" t="s">
        <v>135</v>
      </c>
      <c r="D254" s="7" t="str">
        <f t="shared" si="3"/>
        <v>O230616</v>
      </c>
      <c r="E254" s="8" t="s">
        <v>136</v>
      </c>
      <c r="F254" s="8" t="s">
        <v>137</v>
      </c>
      <c r="G254" s="6">
        <v>5825354</v>
      </c>
      <c r="H254" s="8" t="s">
        <v>325</v>
      </c>
      <c r="I254" s="6" t="s">
        <v>144</v>
      </c>
      <c r="J254" s="10">
        <f>VLOOKUP(I254,[1]TIPOS_CONTRATOS!$E$4:$F$19,2,FALSE)</f>
        <v>11</v>
      </c>
      <c r="K254" s="6">
        <v>14</v>
      </c>
      <c r="L254" s="11">
        <v>2022</v>
      </c>
      <c r="M254" s="6">
        <v>31</v>
      </c>
      <c r="N254" s="6">
        <v>11</v>
      </c>
      <c r="O254" s="12" t="s">
        <v>39</v>
      </c>
      <c r="P254" s="12" t="s">
        <v>40</v>
      </c>
      <c r="Q254" s="12">
        <v>44574</v>
      </c>
      <c r="R254" s="12">
        <v>44944</v>
      </c>
      <c r="S254" s="13">
        <v>71720000</v>
      </c>
      <c r="T254" s="13">
        <v>3912000</v>
      </c>
      <c r="U254" s="14">
        <v>3912000</v>
      </c>
      <c r="V254" s="6"/>
      <c r="W254" s="10" t="e">
        <f>VLOOKUP(V254,[1]TIPOS_ANULACION!$D$5:$E$6,2,FALSE)</f>
        <v>#N/A</v>
      </c>
      <c r="X254" s="13"/>
      <c r="Y254" s="6"/>
      <c r="Z254" s="12"/>
      <c r="AA254" s="15">
        <v>0</v>
      </c>
      <c r="AB254" s="6" t="s">
        <v>145</v>
      </c>
      <c r="AC254" s="10">
        <f>VLOOKUP(AB254,'[1]ESTADOS ACTUALES CONTRATO'!$E$4:$F$11,2,FALSE)</f>
        <v>6</v>
      </c>
      <c r="AD254" s="6"/>
      <c r="AE254" s="6"/>
      <c r="AF254" s="6" t="s">
        <v>149</v>
      </c>
      <c r="AG254" s="16" t="s">
        <v>149</v>
      </c>
    </row>
    <row r="255" spans="1:33" hidden="1" x14ac:dyDescent="0.25">
      <c r="A255" s="4" t="s">
        <v>33</v>
      </c>
      <c r="B255" s="5">
        <f>VLOOKUP(A255,[1]LOCALIDAD!$A$3:$C$22,3,FALSE)</f>
        <v>3</v>
      </c>
      <c r="C255" s="6" t="s">
        <v>135</v>
      </c>
      <c r="D255" s="7" t="str">
        <f t="shared" si="3"/>
        <v>O230616</v>
      </c>
      <c r="E255" s="8" t="s">
        <v>136</v>
      </c>
      <c r="F255" s="8" t="s">
        <v>137</v>
      </c>
      <c r="G255" s="6">
        <v>1015434368</v>
      </c>
      <c r="H255" s="8" t="s">
        <v>326</v>
      </c>
      <c r="I255" s="6" t="s">
        <v>144</v>
      </c>
      <c r="J255" s="10">
        <f>VLOOKUP(I255,[1]TIPOS_CONTRATOS!$E$4:$F$19,2,FALSE)</f>
        <v>11</v>
      </c>
      <c r="K255" s="6">
        <v>18</v>
      </c>
      <c r="L255" s="11">
        <v>2022</v>
      </c>
      <c r="M255" s="6">
        <v>32</v>
      </c>
      <c r="N255" s="6">
        <v>12</v>
      </c>
      <c r="O255" s="12" t="s">
        <v>39</v>
      </c>
      <c r="P255" s="12" t="s">
        <v>56</v>
      </c>
      <c r="Q255" s="12">
        <v>44574</v>
      </c>
      <c r="R255" s="12">
        <v>44938</v>
      </c>
      <c r="S255" s="13">
        <v>67100000</v>
      </c>
      <c r="T255" s="13">
        <v>2440000</v>
      </c>
      <c r="U255" s="14">
        <v>2440000</v>
      </c>
      <c r="V255" s="6"/>
      <c r="W255" s="10" t="e">
        <f>VLOOKUP(V255,[1]TIPOS_ANULACION!$D$5:$E$6,2,FALSE)</f>
        <v>#N/A</v>
      </c>
      <c r="X255" s="13"/>
      <c r="Y255" s="6"/>
      <c r="Z255" s="12"/>
      <c r="AA255" s="15">
        <v>0</v>
      </c>
      <c r="AB255" s="6" t="s">
        <v>145</v>
      </c>
      <c r="AC255" s="10">
        <f>VLOOKUP(AB255,'[1]ESTADOS ACTUALES CONTRATO'!$E$4:$F$11,2,FALSE)</f>
        <v>6</v>
      </c>
      <c r="AD255" s="6"/>
      <c r="AE255" s="6"/>
      <c r="AF255" s="6" t="s">
        <v>149</v>
      </c>
      <c r="AG255" s="16" t="s">
        <v>149</v>
      </c>
    </row>
    <row r="256" spans="1:33" hidden="1" x14ac:dyDescent="0.25">
      <c r="A256" s="4" t="s">
        <v>33</v>
      </c>
      <c r="B256" s="5">
        <f>VLOOKUP(A256,[1]LOCALIDAD!$A$3:$C$22,3,FALSE)</f>
        <v>3</v>
      </c>
      <c r="C256" s="6" t="s">
        <v>135</v>
      </c>
      <c r="D256" s="7" t="str">
        <f t="shared" si="3"/>
        <v>O230616</v>
      </c>
      <c r="E256" s="8" t="s">
        <v>136</v>
      </c>
      <c r="F256" s="8" t="s">
        <v>137</v>
      </c>
      <c r="G256" s="6">
        <v>1101049166</v>
      </c>
      <c r="H256" s="8" t="s">
        <v>327</v>
      </c>
      <c r="I256" s="6" t="s">
        <v>144</v>
      </c>
      <c r="J256" s="10">
        <f>VLOOKUP(I256,[1]TIPOS_CONTRATOS!$E$4:$F$19,2,FALSE)</f>
        <v>11</v>
      </c>
      <c r="K256" s="6">
        <v>19</v>
      </c>
      <c r="L256" s="11">
        <v>2022</v>
      </c>
      <c r="M256" s="6">
        <v>33</v>
      </c>
      <c r="N256" s="6">
        <v>13</v>
      </c>
      <c r="O256" s="12" t="s">
        <v>39</v>
      </c>
      <c r="P256" s="12" t="s">
        <v>40</v>
      </c>
      <c r="Q256" s="12">
        <v>44578</v>
      </c>
      <c r="R256" s="12">
        <v>44957</v>
      </c>
      <c r="S256" s="13">
        <v>40260000</v>
      </c>
      <c r="T256" s="13">
        <v>1952000</v>
      </c>
      <c r="U256" s="14">
        <v>1952000</v>
      </c>
      <c r="V256" s="6"/>
      <c r="W256" s="10" t="e">
        <f>VLOOKUP(V256,[1]TIPOS_ANULACION!$D$5:$E$6,2,FALSE)</f>
        <v>#N/A</v>
      </c>
      <c r="X256" s="13"/>
      <c r="Y256" s="6"/>
      <c r="Z256" s="12"/>
      <c r="AA256" s="15">
        <v>0</v>
      </c>
      <c r="AB256" s="6" t="s">
        <v>145</v>
      </c>
      <c r="AC256" s="10">
        <f>VLOOKUP(AB256,'[1]ESTADOS ACTUALES CONTRATO'!$E$4:$F$11,2,FALSE)</f>
        <v>6</v>
      </c>
      <c r="AD256" s="6"/>
      <c r="AE256" s="6"/>
      <c r="AF256" s="6" t="s">
        <v>149</v>
      </c>
      <c r="AG256" s="16" t="s">
        <v>149</v>
      </c>
    </row>
    <row r="257" spans="1:33" hidden="1" x14ac:dyDescent="0.25">
      <c r="A257" s="4" t="s">
        <v>33</v>
      </c>
      <c r="B257" s="5">
        <f>VLOOKUP(A257,[1]LOCALIDAD!$A$3:$C$22,3,FALSE)</f>
        <v>3</v>
      </c>
      <c r="C257" s="6" t="s">
        <v>135</v>
      </c>
      <c r="D257" s="7" t="str">
        <f t="shared" si="3"/>
        <v>O230616</v>
      </c>
      <c r="E257" s="8" t="s">
        <v>136</v>
      </c>
      <c r="F257" s="8" t="s">
        <v>137</v>
      </c>
      <c r="G257" s="6">
        <v>13275913</v>
      </c>
      <c r="H257" s="8" t="s">
        <v>158</v>
      </c>
      <c r="I257" s="6" t="s">
        <v>144</v>
      </c>
      <c r="J257" s="10">
        <f>VLOOKUP(I257,[1]TIPOS_CONTRATOS!$E$4:$F$19,2,FALSE)</f>
        <v>11</v>
      </c>
      <c r="K257" s="6">
        <v>20</v>
      </c>
      <c r="L257" s="11">
        <v>2022</v>
      </c>
      <c r="M257" s="6">
        <v>34</v>
      </c>
      <c r="N257" s="6">
        <v>14</v>
      </c>
      <c r="O257" s="12" t="s">
        <v>39</v>
      </c>
      <c r="P257" s="12" t="s">
        <v>40</v>
      </c>
      <c r="Q257" s="12">
        <v>44574</v>
      </c>
      <c r="R257" s="12">
        <v>44929</v>
      </c>
      <c r="S257" s="13">
        <v>52800000</v>
      </c>
      <c r="T257" s="13">
        <v>2560000</v>
      </c>
      <c r="U257" s="14">
        <v>1920000</v>
      </c>
      <c r="V257" s="6"/>
      <c r="W257" s="10" t="e">
        <f>VLOOKUP(V257,[1]TIPOS_ANULACION!$D$5:$E$6,2,FALSE)</f>
        <v>#N/A</v>
      </c>
      <c r="X257" s="13"/>
      <c r="Y257" s="6"/>
      <c r="Z257" s="12"/>
      <c r="AA257" s="15">
        <v>640000</v>
      </c>
      <c r="AB257" s="6" t="s">
        <v>145</v>
      </c>
      <c r="AC257" s="10">
        <f>VLOOKUP(AB257,'[1]ESTADOS ACTUALES CONTRATO'!$E$4:$F$11,2,FALSE)</f>
        <v>6</v>
      </c>
      <c r="AD257" s="6"/>
      <c r="AE257" s="6"/>
      <c r="AF257" s="6" t="s">
        <v>317</v>
      </c>
      <c r="AG257" s="16" t="s">
        <v>297</v>
      </c>
    </row>
    <row r="258" spans="1:33" hidden="1" x14ac:dyDescent="0.25">
      <c r="A258" s="4" t="s">
        <v>33</v>
      </c>
      <c r="B258" s="5">
        <f>VLOOKUP(A258,[1]LOCALIDAD!$A$3:$C$22,3,FALSE)</f>
        <v>3</v>
      </c>
      <c r="C258" s="6" t="s">
        <v>135</v>
      </c>
      <c r="D258" s="7" t="str">
        <f t="shared" si="3"/>
        <v>O230616</v>
      </c>
      <c r="E258" s="8" t="s">
        <v>136</v>
      </c>
      <c r="F258" s="8" t="s">
        <v>137</v>
      </c>
      <c r="G258" s="6">
        <v>53178369</v>
      </c>
      <c r="H258" s="8" t="s">
        <v>328</v>
      </c>
      <c r="I258" s="6" t="s">
        <v>144</v>
      </c>
      <c r="J258" s="10">
        <f>VLOOKUP(I258,[1]TIPOS_CONTRATOS!$E$4:$F$19,2,FALSE)</f>
        <v>11</v>
      </c>
      <c r="K258" s="6">
        <v>13</v>
      </c>
      <c r="L258" s="11">
        <v>2022</v>
      </c>
      <c r="M258" s="6">
        <v>35</v>
      </c>
      <c r="N258" s="6">
        <v>15</v>
      </c>
      <c r="O258" s="12" t="s">
        <v>39</v>
      </c>
      <c r="P258" s="12" t="s">
        <v>40</v>
      </c>
      <c r="Q258" s="12">
        <v>44574</v>
      </c>
      <c r="R258" s="12">
        <v>44944</v>
      </c>
      <c r="S258" s="13">
        <v>67100000</v>
      </c>
      <c r="T258" s="13">
        <v>4270000</v>
      </c>
      <c r="U258" s="14">
        <v>4270000</v>
      </c>
      <c r="V258" s="6"/>
      <c r="W258" s="10" t="e">
        <f>VLOOKUP(V258,[1]TIPOS_ANULACION!$D$5:$E$6,2,FALSE)</f>
        <v>#N/A</v>
      </c>
      <c r="X258" s="13"/>
      <c r="Y258" s="6"/>
      <c r="Z258" s="12"/>
      <c r="AA258" s="15">
        <v>0</v>
      </c>
      <c r="AB258" s="6" t="s">
        <v>145</v>
      </c>
      <c r="AC258" s="10">
        <f>VLOOKUP(AB258,'[1]ESTADOS ACTUALES CONTRATO'!$E$4:$F$11,2,FALSE)</f>
        <v>6</v>
      </c>
      <c r="AD258" s="6"/>
      <c r="AE258" s="6"/>
      <c r="AF258" s="6" t="s">
        <v>149</v>
      </c>
      <c r="AG258" s="16" t="s">
        <v>149</v>
      </c>
    </row>
    <row r="259" spans="1:33" hidden="1" x14ac:dyDescent="0.25">
      <c r="A259" s="4" t="s">
        <v>33</v>
      </c>
      <c r="B259" s="5">
        <f>VLOOKUP(A259,[1]LOCALIDAD!$A$3:$C$22,3,FALSE)</f>
        <v>3</v>
      </c>
      <c r="C259" s="6" t="s">
        <v>135</v>
      </c>
      <c r="D259" s="7" t="str">
        <f t="shared" ref="D259:D322" si="4">C259</f>
        <v>O230616</v>
      </c>
      <c r="E259" s="8" t="s">
        <v>136</v>
      </c>
      <c r="F259" s="8" t="s">
        <v>137</v>
      </c>
      <c r="G259" s="6">
        <v>39657311</v>
      </c>
      <c r="H259" s="8" t="s">
        <v>329</v>
      </c>
      <c r="I259" s="6" t="s">
        <v>144</v>
      </c>
      <c r="J259" s="10">
        <f>VLOOKUP(I259,[1]TIPOS_CONTRATOS!$E$4:$F$19,2,FALSE)</f>
        <v>11</v>
      </c>
      <c r="K259" s="6">
        <v>15</v>
      </c>
      <c r="L259" s="11">
        <v>2022</v>
      </c>
      <c r="M259" s="6">
        <v>36</v>
      </c>
      <c r="N259" s="6">
        <v>16</v>
      </c>
      <c r="O259" s="12" t="s">
        <v>39</v>
      </c>
      <c r="P259" s="12" t="s">
        <v>40</v>
      </c>
      <c r="Q259" s="12">
        <v>44579</v>
      </c>
      <c r="R259" s="12">
        <v>44926</v>
      </c>
      <c r="S259" s="13">
        <v>67100000</v>
      </c>
      <c r="T259" s="13">
        <v>3456667</v>
      </c>
      <c r="U259" s="14">
        <v>3456667</v>
      </c>
      <c r="V259" s="6"/>
      <c r="W259" s="10" t="e">
        <f>VLOOKUP(V259,[1]TIPOS_ANULACION!$D$5:$E$6,2,FALSE)</f>
        <v>#N/A</v>
      </c>
      <c r="X259" s="13"/>
      <c r="Y259" s="6"/>
      <c r="Z259" s="12"/>
      <c r="AA259" s="15">
        <v>0</v>
      </c>
      <c r="AB259" s="6" t="s">
        <v>145</v>
      </c>
      <c r="AC259" s="10">
        <f>VLOOKUP(AB259,'[1]ESTADOS ACTUALES CONTRATO'!$E$4:$F$11,2,FALSE)</f>
        <v>6</v>
      </c>
      <c r="AD259" s="6"/>
      <c r="AE259" s="6"/>
      <c r="AF259" s="6" t="s">
        <v>149</v>
      </c>
      <c r="AG259" s="16" t="s">
        <v>149</v>
      </c>
    </row>
    <row r="260" spans="1:33" hidden="1" x14ac:dyDescent="0.25">
      <c r="A260" s="4" t="s">
        <v>33</v>
      </c>
      <c r="B260" s="5">
        <f>VLOOKUP(A260,[1]LOCALIDAD!$A$3:$C$22,3,FALSE)</f>
        <v>3</v>
      </c>
      <c r="C260" s="6" t="s">
        <v>135</v>
      </c>
      <c r="D260" s="7" t="str">
        <f t="shared" si="4"/>
        <v>O230616</v>
      </c>
      <c r="E260" s="8" t="s">
        <v>136</v>
      </c>
      <c r="F260" s="8" t="s">
        <v>137</v>
      </c>
      <c r="G260" s="6">
        <v>1152439354</v>
      </c>
      <c r="H260" s="8" t="s">
        <v>330</v>
      </c>
      <c r="I260" s="6" t="s">
        <v>144</v>
      </c>
      <c r="J260" s="10">
        <f>VLOOKUP(I260,[1]TIPOS_CONTRATOS!$E$4:$F$19,2,FALSE)</f>
        <v>11</v>
      </c>
      <c r="K260" s="6">
        <v>16</v>
      </c>
      <c r="L260" s="11">
        <v>2022</v>
      </c>
      <c r="M260" s="6">
        <v>37</v>
      </c>
      <c r="N260" s="6">
        <v>17</v>
      </c>
      <c r="O260" s="12" t="s">
        <v>39</v>
      </c>
      <c r="P260" s="12" t="s">
        <v>56</v>
      </c>
      <c r="Q260" s="12">
        <v>44578</v>
      </c>
      <c r="R260" s="12">
        <v>44926</v>
      </c>
      <c r="S260" s="13">
        <v>67100000</v>
      </c>
      <c r="T260" s="13">
        <v>3253334</v>
      </c>
      <c r="U260" s="14">
        <v>3253334</v>
      </c>
      <c r="V260" s="6"/>
      <c r="W260" s="10" t="e">
        <f>VLOOKUP(V260,[1]TIPOS_ANULACION!$D$5:$E$6,2,FALSE)</f>
        <v>#N/A</v>
      </c>
      <c r="X260" s="13"/>
      <c r="Y260" s="6"/>
      <c r="Z260" s="12"/>
      <c r="AA260" s="15">
        <v>0</v>
      </c>
      <c r="AB260" s="6" t="s">
        <v>145</v>
      </c>
      <c r="AC260" s="10">
        <f>VLOOKUP(AB260,'[1]ESTADOS ACTUALES CONTRATO'!$E$4:$F$11,2,FALSE)</f>
        <v>6</v>
      </c>
      <c r="AD260" s="6"/>
      <c r="AE260" s="6"/>
      <c r="AF260" s="6" t="s">
        <v>149</v>
      </c>
      <c r="AG260" s="16" t="s">
        <v>149</v>
      </c>
    </row>
    <row r="261" spans="1:33" hidden="1" x14ac:dyDescent="0.25">
      <c r="A261" s="4" t="s">
        <v>33</v>
      </c>
      <c r="B261" s="5">
        <f>VLOOKUP(A261,[1]LOCALIDAD!$A$3:$C$22,3,FALSE)</f>
        <v>3</v>
      </c>
      <c r="C261" s="6" t="s">
        <v>135</v>
      </c>
      <c r="D261" s="7" t="str">
        <f t="shared" si="4"/>
        <v>O230616</v>
      </c>
      <c r="E261" s="8" t="s">
        <v>136</v>
      </c>
      <c r="F261" s="8" t="s">
        <v>137</v>
      </c>
      <c r="G261" s="6">
        <v>51841202</v>
      </c>
      <c r="H261" s="8" t="s">
        <v>331</v>
      </c>
      <c r="I261" s="6" t="s">
        <v>144</v>
      </c>
      <c r="J261" s="10">
        <f>VLOOKUP(I261,[1]TIPOS_CONTRATOS!$E$4:$F$19,2,FALSE)</f>
        <v>11</v>
      </c>
      <c r="K261" s="6">
        <v>17</v>
      </c>
      <c r="L261" s="11">
        <v>2022</v>
      </c>
      <c r="M261" s="6">
        <v>38</v>
      </c>
      <c r="N261" s="6">
        <v>18</v>
      </c>
      <c r="O261" s="12" t="s">
        <v>39</v>
      </c>
      <c r="P261" s="12" t="s">
        <v>56</v>
      </c>
      <c r="Q261" s="12">
        <v>44579</v>
      </c>
      <c r="R261" s="12">
        <v>44926</v>
      </c>
      <c r="S261" s="13">
        <v>67100000</v>
      </c>
      <c r="T261" s="13">
        <v>3456667</v>
      </c>
      <c r="U261" s="14">
        <v>3456667</v>
      </c>
      <c r="V261" s="6"/>
      <c r="W261" s="10" t="e">
        <f>VLOOKUP(V261,[1]TIPOS_ANULACION!$D$5:$E$6,2,FALSE)</f>
        <v>#N/A</v>
      </c>
      <c r="X261" s="13"/>
      <c r="Y261" s="6"/>
      <c r="Z261" s="12"/>
      <c r="AA261" s="15">
        <v>0</v>
      </c>
      <c r="AB261" s="6" t="s">
        <v>145</v>
      </c>
      <c r="AC261" s="10">
        <f>VLOOKUP(AB261,'[1]ESTADOS ACTUALES CONTRATO'!$E$4:$F$11,2,FALSE)</f>
        <v>6</v>
      </c>
      <c r="AD261" s="6"/>
      <c r="AE261" s="6"/>
      <c r="AF261" s="6" t="s">
        <v>149</v>
      </c>
      <c r="AG261" s="16" t="s">
        <v>149</v>
      </c>
    </row>
    <row r="262" spans="1:33" hidden="1" x14ac:dyDescent="0.25">
      <c r="A262" s="4" t="s">
        <v>33</v>
      </c>
      <c r="B262" s="5">
        <f>VLOOKUP(A262,[1]LOCALIDAD!$A$3:$C$22,3,FALSE)</f>
        <v>3</v>
      </c>
      <c r="C262" s="6" t="s">
        <v>135</v>
      </c>
      <c r="D262" s="7" t="str">
        <f t="shared" si="4"/>
        <v>O230616</v>
      </c>
      <c r="E262" s="8" t="s">
        <v>136</v>
      </c>
      <c r="F262" s="8" t="s">
        <v>137</v>
      </c>
      <c r="G262" s="6">
        <v>79463678</v>
      </c>
      <c r="H262" s="8" t="s">
        <v>332</v>
      </c>
      <c r="I262" s="6" t="s">
        <v>144</v>
      </c>
      <c r="J262" s="10">
        <f>VLOOKUP(I262,[1]TIPOS_CONTRATOS!$E$4:$F$19,2,FALSE)</f>
        <v>11</v>
      </c>
      <c r="K262" s="6">
        <v>36</v>
      </c>
      <c r="L262" s="11">
        <v>2022</v>
      </c>
      <c r="M262" s="6">
        <v>39</v>
      </c>
      <c r="N262" s="6">
        <v>19</v>
      </c>
      <c r="O262" s="12" t="s">
        <v>39</v>
      </c>
      <c r="P262" s="12" t="s">
        <v>56</v>
      </c>
      <c r="Q262" s="12">
        <v>44578</v>
      </c>
      <c r="R262" s="12">
        <v>44942</v>
      </c>
      <c r="S262" s="13">
        <v>67100000</v>
      </c>
      <c r="T262" s="13">
        <v>9353333</v>
      </c>
      <c r="U262" s="14">
        <v>9353333</v>
      </c>
      <c r="V262" s="6"/>
      <c r="W262" s="10" t="e">
        <f>VLOOKUP(V262,[1]TIPOS_ANULACION!$D$5:$E$6,2,FALSE)</f>
        <v>#N/A</v>
      </c>
      <c r="X262" s="13"/>
      <c r="Y262" s="6"/>
      <c r="Z262" s="12"/>
      <c r="AA262" s="15">
        <v>0</v>
      </c>
      <c r="AB262" s="6" t="s">
        <v>145</v>
      </c>
      <c r="AC262" s="10">
        <f>VLOOKUP(AB262,'[1]ESTADOS ACTUALES CONTRATO'!$E$4:$F$11,2,FALSE)</f>
        <v>6</v>
      </c>
      <c r="AD262" s="6"/>
      <c r="AE262" s="6"/>
      <c r="AF262" s="6" t="s">
        <v>149</v>
      </c>
      <c r="AG262" s="16" t="s">
        <v>149</v>
      </c>
    </row>
    <row r="263" spans="1:33" hidden="1" x14ac:dyDescent="0.25">
      <c r="A263" s="4" t="s">
        <v>33</v>
      </c>
      <c r="B263" s="5">
        <f>VLOOKUP(A263,[1]LOCALIDAD!$A$3:$C$22,3,FALSE)</f>
        <v>3</v>
      </c>
      <c r="C263" s="6" t="s">
        <v>135</v>
      </c>
      <c r="D263" s="7" t="str">
        <f t="shared" si="4"/>
        <v>O230616</v>
      </c>
      <c r="E263" s="8" t="s">
        <v>136</v>
      </c>
      <c r="F263" s="8" t="s">
        <v>137</v>
      </c>
      <c r="G263" s="6">
        <v>1016013382</v>
      </c>
      <c r="H263" s="8" t="s">
        <v>333</v>
      </c>
      <c r="I263" s="6" t="s">
        <v>144</v>
      </c>
      <c r="J263" s="10">
        <f>VLOOKUP(I263,[1]TIPOS_CONTRATOS!$E$4:$F$19,2,FALSE)</f>
        <v>11</v>
      </c>
      <c r="K263" s="6">
        <v>33</v>
      </c>
      <c r="L263" s="11">
        <v>2022</v>
      </c>
      <c r="M263" s="6">
        <v>40</v>
      </c>
      <c r="N263" s="6">
        <v>20</v>
      </c>
      <c r="O263" s="12" t="s">
        <v>39</v>
      </c>
      <c r="P263" s="12" t="s">
        <v>56</v>
      </c>
      <c r="Q263" s="12">
        <v>44575</v>
      </c>
      <c r="R263" s="12">
        <v>44939</v>
      </c>
      <c r="S263" s="13">
        <v>67100000</v>
      </c>
      <c r="T263" s="13">
        <v>2643333</v>
      </c>
      <c r="U263" s="14">
        <v>2643333</v>
      </c>
      <c r="V263" s="6"/>
      <c r="W263" s="10" t="e">
        <f>VLOOKUP(V263,[1]TIPOS_ANULACION!$D$5:$E$6,2,FALSE)</f>
        <v>#N/A</v>
      </c>
      <c r="X263" s="13"/>
      <c r="Y263" s="6"/>
      <c r="Z263" s="12"/>
      <c r="AA263" s="15">
        <v>0</v>
      </c>
      <c r="AB263" s="6" t="s">
        <v>145</v>
      </c>
      <c r="AC263" s="10">
        <f>VLOOKUP(AB263,'[1]ESTADOS ACTUALES CONTRATO'!$E$4:$F$11,2,FALSE)</f>
        <v>6</v>
      </c>
      <c r="AD263" s="6"/>
      <c r="AE263" s="6"/>
      <c r="AF263" s="6" t="s">
        <v>149</v>
      </c>
      <c r="AG263" s="16" t="s">
        <v>149</v>
      </c>
    </row>
    <row r="264" spans="1:33" hidden="1" x14ac:dyDescent="0.25">
      <c r="A264" s="4" t="s">
        <v>33</v>
      </c>
      <c r="B264" s="5">
        <f>VLOOKUP(A264,[1]LOCALIDAD!$A$3:$C$22,3,FALSE)</f>
        <v>3</v>
      </c>
      <c r="C264" s="6" t="s">
        <v>135</v>
      </c>
      <c r="D264" s="7" t="str">
        <f t="shared" si="4"/>
        <v>O230616</v>
      </c>
      <c r="E264" s="8" t="s">
        <v>136</v>
      </c>
      <c r="F264" s="8" t="s">
        <v>137</v>
      </c>
      <c r="G264" s="6">
        <v>1026559595</v>
      </c>
      <c r="H264" s="8" t="s">
        <v>334</v>
      </c>
      <c r="I264" s="6" t="s">
        <v>144</v>
      </c>
      <c r="J264" s="10">
        <f>VLOOKUP(I264,[1]TIPOS_CONTRATOS!$E$4:$F$19,2,FALSE)</f>
        <v>11</v>
      </c>
      <c r="K264" s="6">
        <v>34</v>
      </c>
      <c r="L264" s="11">
        <v>2022</v>
      </c>
      <c r="M264" s="6">
        <v>41</v>
      </c>
      <c r="N264" s="6">
        <v>21</v>
      </c>
      <c r="O264" s="12" t="s">
        <v>39</v>
      </c>
      <c r="P264" s="12" t="s">
        <v>40</v>
      </c>
      <c r="Q264" s="12">
        <v>44579</v>
      </c>
      <c r="R264" s="12">
        <v>44912</v>
      </c>
      <c r="S264" s="13">
        <v>67100000</v>
      </c>
      <c r="T264" s="13">
        <v>3456667</v>
      </c>
      <c r="U264" s="14">
        <v>3456667</v>
      </c>
      <c r="V264" s="6"/>
      <c r="W264" s="10" t="e">
        <f>VLOOKUP(V264,[1]TIPOS_ANULACION!$D$5:$E$6,2,FALSE)</f>
        <v>#N/A</v>
      </c>
      <c r="X264" s="13"/>
      <c r="Y264" s="6"/>
      <c r="Z264" s="12"/>
      <c r="AA264" s="15">
        <v>0</v>
      </c>
      <c r="AB264" s="6" t="s">
        <v>145</v>
      </c>
      <c r="AC264" s="10">
        <f>VLOOKUP(AB264,'[1]ESTADOS ACTUALES CONTRATO'!$E$4:$F$11,2,FALSE)</f>
        <v>6</v>
      </c>
      <c r="AD264" s="6"/>
      <c r="AE264" s="6"/>
      <c r="AF264" s="6" t="s">
        <v>149</v>
      </c>
      <c r="AG264" s="16" t="s">
        <v>149</v>
      </c>
    </row>
    <row r="265" spans="1:33" hidden="1" x14ac:dyDescent="0.25">
      <c r="A265" s="4" t="s">
        <v>33</v>
      </c>
      <c r="B265" s="5">
        <f>VLOOKUP(A265,[1]LOCALIDAD!$A$3:$C$22,3,FALSE)</f>
        <v>3</v>
      </c>
      <c r="C265" s="6" t="s">
        <v>135</v>
      </c>
      <c r="D265" s="7" t="str">
        <f t="shared" si="4"/>
        <v>O230616</v>
      </c>
      <c r="E265" s="8" t="s">
        <v>136</v>
      </c>
      <c r="F265" s="8" t="s">
        <v>137</v>
      </c>
      <c r="G265" s="6">
        <v>1022325648</v>
      </c>
      <c r="H265" s="8" t="s">
        <v>335</v>
      </c>
      <c r="I265" s="6" t="s">
        <v>144</v>
      </c>
      <c r="J265" s="10">
        <f>VLOOKUP(I265,[1]TIPOS_CONTRATOS!$E$4:$F$19,2,FALSE)</f>
        <v>11</v>
      </c>
      <c r="K265" s="6">
        <v>28</v>
      </c>
      <c r="L265" s="11">
        <v>2022</v>
      </c>
      <c r="M265" s="6">
        <v>42</v>
      </c>
      <c r="N265" s="6">
        <v>22</v>
      </c>
      <c r="O265" s="12" t="s">
        <v>39</v>
      </c>
      <c r="P265" s="12" t="s">
        <v>56</v>
      </c>
      <c r="Q265" s="12">
        <v>44578</v>
      </c>
      <c r="R265" s="12">
        <v>45291</v>
      </c>
      <c r="S265" s="13">
        <v>83160000</v>
      </c>
      <c r="T265" s="13">
        <v>4032000</v>
      </c>
      <c r="U265" s="14">
        <v>4032000</v>
      </c>
      <c r="V265" s="6"/>
      <c r="W265" s="10" t="e">
        <f>VLOOKUP(V265,[1]TIPOS_ANULACION!$D$5:$E$6,2,FALSE)</f>
        <v>#N/A</v>
      </c>
      <c r="X265" s="13"/>
      <c r="Y265" s="6"/>
      <c r="Z265" s="12"/>
      <c r="AA265" s="15">
        <v>0</v>
      </c>
      <c r="AB265" s="6" t="s">
        <v>145</v>
      </c>
      <c r="AC265" s="10">
        <f>VLOOKUP(AB265,'[1]ESTADOS ACTUALES CONTRATO'!$E$4:$F$11,2,FALSE)</f>
        <v>6</v>
      </c>
      <c r="AD265" s="6"/>
      <c r="AE265" s="6"/>
      <c r="AF265" s="6" t="s">
        <v>149</v>
      </c>
      <c r="AG265" s="16" t="s">
        <v>149</v>
      </c>
    </row>
    <row r="266" spans="1:33" hidden="1" x14ac:dyDescent="0.25">
      <c r="A266" s="4" t="s">
        <v>33</v>
      </c>
      <c r="B266" s="5">
        <f>VLOOKUP(A266,[1]LOCALIDAD!$A$3:$C$22,3,FALSE)</f>
        <v>3</v>
      </c>
      <c r="C266" s="6" t="s">
        <v>135</v>
      </c>
      <c r="D266" s="7" t="str">
        <f t="shared" si="4"/>
        <v>O230616</v>
      </c>
      <c r="E266" s="8" t="s">
        <v>136</v>
      </c>
      <c r="F266" s="8" t="s">
        <v>137</v>
      </c>
      <c r="G266" s="6">
        <v>51958213</v>
      </c>
      <c r="H266" s="8" t="s">
        <v>336</v>
      </c>
      <c r="I266" s="6" t="s">
        <v>144</v>
      </c>
      <c r="J266" s="10">
        <f>VLOOKUP(I266,[1]TIPOS_CONTRATOS!$E$4:$F$19,2,FALSE)</f>
        <v>11</v>
      </c>
      <c r="K266" s="6">
        <v>38</v>
      </c>
      <c r="L266" s="11">
        <v>2022</v>
      </c>
      <c r="M266" s="6">
        <v>43</v>
      </c>
      <c r="N266" s="6">
        <v>23</v>
      </c>
      <c r="O266" s="12" t="s">
        <v>39</v>
      </c>
      <c r="P266" s="12" t="s">
        <v>40</v>
      </c>
      <c r="Q266" s="12">
        <v>44581</v>
      </c>
      <c r="R266" s="12">
        <v>44816</v>
      </c>
      <c r="S266" s="13">
        <v>67100000</v>
      </c>
      <c r="T266" s="13">
        <v>19723333</v>
      </c>
      <c r="U266" s="14">
        <v>0</v>
      </c>
      <c r="V266" s="6"/>
      <c r="W266" s="10" t="e">
        <f>VLOOKUP(V266,[1]TIPOS_ANULACION!$D$5:$E$6,2,FALSE)</f>
        <v>#N/A</v>
      </c>
      <c r="X266" s="13"/>
      <c r="Y266" s="6"/>
      <c r="Z266" s="12"/>
      <c r="AA266" s="15">
        <v>19723333</v>
      </c>
      <c r="AB266" s="6" t="s">
        <v>145</v>
      </c>
      <c r="AC266" s="10">
        <f>VLOOKUP(AB266,'[1]ESTADOS ACTUALES CONTRATO'!$E$4:$F$11,2,FALSE)</f>
        <v>6</v>
      </c>
      <c r="AD266" s="6"/>
      <c r="AE266" s="6"/>
      <c r="AF266" s="6" t="s">
        <v>317</v>
      </c>
      <c r="AG266" s="16" t="s">
        <v>297</v>
      </c>
    </row>
    <row r="267" spans="1:33" hidden="1" x14ac:dyDescent="0.25">
      <c r="A267" s="4" t="s">
        <v>33</v>
      </c>
      <c r="B267" s="5">
        <f>VLOOKUP(A267,[1]LOCALIDAD!$A$3:$C$22,3,FALSE)</f>
        <v>3</v>
      </c>
      <c r="C267" s="6" t="s">
        <v>135</v>
      </c>
      <c r="D267" s="7" t="str">
        <f t="shared" si="4"/>
        <v>O230616</v>
      </c>
      <c r="E267" s="8" t="s">
        <v>136</v>
      </c>
      <c r="F267" s="8" t="s">
        <v>137</v>
      </c>
      <c r="G267" s="6">
        <v>1010185467</v>
      </c>
      <c r="H267" s="8" t="s">
        <v>337</v>
      </c>
      <c r="I267" s="6" t="s">
        <v>144</v>
      </c>
      <c r="J267" s="10">
        <f>VLOOKUP(I267,[1]TIPOS_CONTRATOS!$E$4:$F$19,2,FALSE)</f>
        <v>11</v>
      </c>
      <c r="K267" s="6">
        <v>39</v>
      </c>
      <c r="L267" s="11">
        <v>2022</v>
      </c>
      <c r="M267" s="6">
        <v>44</v>
      </c>
      <c r="N267" s="6">
        <v>24</v>
      </c>
      <c r="O267" s="12" t="s">
        <v>39</v>
      </c>
      <c r="P267" s="12" t="s">
        <v>40</v>
      </c>
      <c r="Q267" s="12">
        <v>44578</v>
      </c>
      <c r="R267" s="12">
        <v>44911</v>
      </c>
      <c r="S267" s="13">
        <v>67100000</v>
      </c>
      <c r="T267" s="13">
        <v>3253333</v>
      </c>
      <c r="U267" s="14">
        <v>3253333</v>
      </c>
      <c r="V267" s="6"/>
      <c r="W267" s="10" t="e">
        <f>VLOOKUP(V267,[1]TIPOS_ANULACION!$D$5:$E$6,2,FALSE)</f>
        <v>#N/A</v>
      </c>
      <c r="X267" s="13"/>
      <c r="Y267" s="6"/>
      <c r="Z267" s="12"/>
      <c r="AA267" s="15">
        <v>0</v>
      </c>
      <c r="AB267" s="6" t="s">
        <v>145</v>
      </c>
      <c r="AC267" s="10">
        <f>VLOOKUP(AB267,'[1]ESTADOS ACTUALES CONTRATO'!$E$4:$F$11,2,FALSE)</f>
        <v>6</v>
      </c>
      <c r="AD267" s="6"/>
      <c r="AE267" s="6"/>
      <c r="AF267" s="6" t="s">
        <v>149</v>
      </c>
      <c r="AG267" s="16" t="s">
        <v>149</v>
      </c>
    </row>
    <row r="268" spans="1:33" hidden="1" x14ac:dyDescent="0.25">
      <c r="A268" s="4" t="s">
        <v>33</v>
      </c>
      <c r="B268" s="5">
        <f>VLOOKUP(A268,[1]LOCALIDAD!$A$3:$C$22,3,FALSE)</f>
        <v>3</v>
      </c>
      <c r="C268" s="6" t="s">
        <v>135</v>
      </c>
      <c r="D268" s="7" t="str">
        <f t="shared" si="4"/>
        <v>O230616</v>
      </c>
      <c r="E268" s="8" t="s">
        <v>136</v>
      </c>
      <c r="F268" s="8" t="s">
        <v>137</v>
      </c>
      <c r="G268" s="6">
        <v>1019051534</v>
      </c>
      <c r="H268" s="8" t="s">
        <v>338</v>
      </c>
      <c r="I268" s="6" t="s">
        <v>144</v>
      </c>
      <c r="J268" s="10">
        <f>VLOOKUP(I268,[1]TIPOS_CONTRATOS!$E$4:$F$19,2,FALSE)</f>
        <v>11</v>
      </c>
      <c r="K268" s="6">
        <v>40</v>
      </c>
      <c r="L268" s="11">
        <v>2022</v>
      </c>
      <c r="M268" s="6">
        <v>45</v>
      </c>
      <c r="N268" s="6">
        <v>25</v>
      </c>
      <c r="O268" s="12" t="s">
        <v>39</v>
      </c>
      <c r="P268" s="12" t="s">
        <v>56</v>
      </c>
      <c r="Q268" s="12">
        <v>44578</v>
      </c>
      <c r="R268" s="12">
        <v>44915</v>
      </c>
      <c r="S268" s="13">
        <v>67100000</v>
      </c>
      <c r="T268" s="13">
        <v>4066667</v>
      </c>
      <c r="U268" s="14">
        <v>4066667</v>
      </c>
      <c r="V268" s="6"/>
      <c r="W268" s="10" t="e">
        <f>VLOOKUP(V268,[1]TIPOS_ANULACION!$D$5:$E$6,2,FALSE)</f>
        <v>#N/A</v>
      </c>
      <c r="X268" s="13"/>
      <c r="Y268" s="6"/>
      <c r="Z268" s="12"/>
      <c r="AA268" s="15">
        <v>0</v>
      </c>
      <c r="AB268" s="6" t="s">
        <v>145</v>
      </c>
      <c r="AC268" s="10">
        <f>VLOOKUP(AB268,'[1]ESTADOS ACTUALES CONTRATO'!$E$4:$F$11,2,FALSE)</f>
        <v>6</v>
      </c>
      <c r="AD268" s="6"/>
      <c r="AE268" s="6"/>
      <c r="AF268" s="6" t="s">
        <v>149</v>
      </c>
      <c r="AG268" s="16" t="s">
        <v>149</v>
      </c>
    </row>
    <row r="269" spans="1:33" hidden="1" x14ac:dyDescent="0.25">
      <c r="A269" s="4" t="s">
        <v>33</v>
      </c>
      <c r="B269" s="5">
        <f>VLOOKUP(A269,[1]LOCALIDAD!$A$3:$C$22,3,FALSE)</f>
        <v>3</v>
      </c>
      <c r="C269" s="6" t="s">
        <v>135</v>
      </c>
      <c r="D269" s="7" t="str">
        <f t="shared" si="4"/>
        <v>O230616</v>
      </c>
      <c r="E269" s="8" t="s">
        <v>136</v>
      </c>
      <c r="F269" s="8" t="s">
        <v>137</v>
      </c>
      <c r="G269" s="6">
        <v>1128281402</v>
      </c>
      <c r="H269" s="8" t="s">
        <v>339</v>
      </c>
      <c r="I269" s="6" t="s">
        <v>144</v>
      </c>
      <c r="J269" s="10">
        <f>VLOOKUP(I269,[1]TIPOS_CONTRATOS!$E$4:$F$19,2,FALSE)</f>
        <v>11</v>
      </c>
      <c r="K269" s="6">
        <v>35</v>
      </c>
      <c r="L269" s="11">
        <v>2022</v>
      </c>
      <c r="M269" s="6">
        <v>46</v>
      </c>
      <c r="N269" s="6">
        <v>26</v>
      </c>
      <c r="O269" s="12" t="s">
        <v>39</v>
      </c>
      <c r="P269" s="12" t="s">
        <v>56</v>
      </c>
      <c r="Q269" s="12">
        <v>44575</v>
      </c>
      <c r="R269" s="12">
        <v>44930</v>
      </c>
      <c r="S269" s="13">
        <v>67100000</v>
      </c>
      <c r="T269" s="13">
        <v>2643333</v>
      </c>
      <c r="U269" s="14">
        <v>2643333</v>
      </c>
      <c r="V269" s="6"/>
      <c r="W269" s="10" t="e">
        <f>VLOOKUP(V269,[1]TIPOS_ANULACION!$D$5:$E$6,2,FALSE)</f>
        <v>#N/A</v>
      </c>
      <c r="X269" s="13"/>
      <c r="Y269" s="6"/>
      <c r="Z269" s="12"/>
      <c r="AA269" s="15">
        <v>0</v>
      </c>
      <c r="AB269" s="6" t="s">
        <v>145</v>
      </c>
      <c r="AC269" s="10">
        <f>VLOOKUP(AB269,'[1]ESTADOS ACTUALES CONTRATO'!$E$4:$F$11,2,FALSE)</f>
        <v>6</v>
      </c>
      <c r="AD269" s="6"/>
      <c r="AE269" s="6"/>
      <c r="AF269" s="6" t="s">
        <v>149</v>
      </c>
      <c r="AG269" s="16" t="s">
        <v>149</v>
      </c>
    </row>
    <row r="270" spans="1:33" hidden="1" x14ac:dyDescent="0.25">
      <c r="A270" s="4" t="s">
        <v>33</v>
      </c>
      <c r="B270" s="5">
        <f>VLOOKUP(A270,[1]LOCALIDAD!$A$3:$C$22,3,FALSE)</f>
        <v>3</v>
      </c>
      <c r="C270" s="6" t="s">
        <v>135</v>
      </c>
      <c r="D270" s="7" t="str">
        <f t="shared" si="4"/>
        <v>O230616</v>
      </c>
      <c r="E270" s="8" t="s">
        <v>136</v>
      </c>
      <c r="F270" s="8" t="s">
        <v>137</v>
      </c>
      <c r="G270" s="6">
        <v>1016067102</v>
      </c>
      <c r="H270" s="8" t="s">
        <v>340</v>
      </c>
      <c r="I270" s="6" t="s">
        <v>144</v>
      </c>
      <c r="J270" s="10">
        <f>VLOOKUP(I270,[1]TIPOS_CONTRATOS!$E$4:$F$19,2,FALSE)</f>
        <v>11</v>
      </c>
      <c r="K270" s="6">
        <v>31</v>
      </c>
      <c r="L270" s="11">
        <v>2022</v>
      </c>
      <c r="M270" s="6">
        <v>47</v>
      </c>
      <c r="N270" s="6">
        <v>27</v>
      </c>
      <c r="O270" s="12" t="s">
        <v>39</v>
      </c>
      <c r="P270" s="12" t="s">
        <v>56</v>
      </c>
      <c r="Q270" s="12">
        <v>44575</v>
      </c>
      <c r="R270" s="12">
        <v>44913</v>
      </c>
      <c r="S270" s="13">
        <v>25850000</v>
      </c>
      <c r="T270" s="13">
        <v>1018333</v>
      </c>
      <c r="U270" s="14">
        <v>1018333</v>
      </c>
      <c r="V270" s="6"/>
      <c r="W270" s="10" t="e">
        <f>VLOOKUP(V270,[1]TIPOS_ANULACION!$D$5:$E$6,2,FALSE)</f>
        <v>#N/A</v>
      </c>
      <c r="X270" s="13"/>
      <c r="Y270" s="6"/>
      <c r="Z270" s="12"/>
      <c r="AA270" s="15">
        <v>0</v>
      </c>
      <c r="AB270" s="6" t="s">
        <v>145</v>
      </c>
      <c r="AC270" s="10">
        <f>VLOOKUP(AB270,'[1]ESTADOS ACTUALES CONTRATO'!$E$4:$F$11,2,FALSE)</f>
        <v>6</v>
      </c>
      <c r="AD270" s="6"/>
      <c r="AE270" s="6"/>
      <c r="AF270" s="6" t="s">
        <v>149</v>
      </c>
      <c r="AG270" s="16" t="s">
        <v>149</v>
      </c>
    </row>
    <row r="271" spans="1:33" hidden="1" x14ac:dyDescent="0.25">
      <c r="A271" s="4" t="s">
        <v>33</v>
      </c>
      <c r="B271" s="5">
        <f>VLOOKUP(A271,[1]LOCALIDAD!$A$3:$C$22,3,FALSE)</f>
        <v>3</v>
      </c>
      <c r="C271" s="6" t="s">
        <v>135</v>
      </c>
      <c r="D271" s="7" t="str">
        <f t="shared" si="4"/>
        <v>O230616</v>
      </c>
      <c r="E271" s="8" t="s">
        <v>136</v>
      </c>
      <c r="F271" s="8" t="s">
        <v>137</v>
      </c>
      <c r="G271" s="6">
        <v>53003634</v>
      </c>
      <c r="H271" s="8" t="s">
        <v>341</v>
      </c>
      <c r="I271" s="6" t="s">
        <v>144</v>
      </c>
      <c r="J271" s="10">
        <f>VLOOKUP(I271,[1]TIPOS_CONTRATOS!$E$4:$F$19,2,FALSE)</f>
        <v>11</v>
      </c>
      <c r="K271" s="6">
        <v>41</v>
      </c>
      <c r="L271" s="11">
        <v>2022</v>
      </c>
      <c r="M271" s="6">
        <v>48</v>
      </c>
      <c r="N271" s="6">
        <v>28</v>
      </c>
      <c r="O271" s="12" t="s">
        <v>39</v>
      </c>
      <c r="P271" s="12" t="s">
        <v>56</v>
      </c>
      <c r="Q271" s="12">
        <v>44575</v>
      </c>
      <c r="R271" s="12">
        <v>44940</v>
      </c>
      <c r="S271" s="13">
        <v>77000000</v>
      </c>
      <c r="T271" s="13">
        <v>5833333</v>
      </c>
      <c r="U271" s="14">
        <v>5833333</v>
      </c>
      <c r="V271" s="6"/>
      <c r="W271" s="10" t="e">
        <f>VLOOKUP(V271,[1]TIPOS_ANULACION!$D$5:$E$6,2,FALSE)</f>
        <v>#N/A</v>
      </c>
      <c r="X271" s="13"/>
      <c r="Y271" s="6"/>
      <c r="Z271" s="12"/>
      <c r="AA271" s="15">
        <v>0</v>
      </c>
      <c r="AB271" s="6" t="s">
        <v>145</v>
      </c>
      <c r="AC271" s="10">
        <f>VLOOKUP(AB271,'[1]ESTADOS ACTUALES CONTRATO'!$E$4:$F$11,2,FALSE)</f>
        <v>6</v>
      </c>
      <c r="AD271" s="6"/>
      <c r="AE271" s="6"/>
      <c r="AF271" s="6" t="s">
        <v>149</v>
      </c>
      <c r="AG271" s="16" t="s">
        <v>149</v>
      </c>
    </row>
    <row r="272" spans="1:33" hidden="1" x14ac:dyDescent="0.25">
      <c r="A272" s="4" t="s">
        <v>33</v>
      </c>
      <c r="B272" s="5">
        <f>VLOOKUP(A272,[1]LOCALIDAD!$A$3:$C$22,3,FALSE)</f>
        <v>3</v>
      </c>
      <c r="C272" s="6" t="s">
        <v>135</v>
      </c>
      <c r="D272" s="7" t="str">
        <f t="shared" si="4"/>
        <v>O230616</v>
      </c>
      <c r="E272" s="8" t="s">
        <v>136</v>
      </c>
      <c r="F272" s="8" t="s">
        <v>137</v>
      </c>
      <c r="G272" s="6">
        <v>35261208</v>
      </c>
      <c r="H272" s="8" t="s">
        <v>342</v>
      </c>
      <c r="I272" s="6" t="s">
        <v>144</v>
      </c>
      <c r="J272" s="10">
        <f>VLOOKUP(I272,[1]TIPOS_CONTRATOS!$E$4:$F$19,2,FALSE)</f>
        <v>11</v>
      </c>
      <c r="K272" s="6">
        <v>37</v>
      </c>
      <c r="L272" s="11">
        <v>2022</v>
      </c>
      <c r="M272" s="6">
        <v>49</v>
      </c>
      <c r="N272" s="6">
        <v>29</v>
      </c>
      <c r="O272" s="12" t="s">
        <v>39</v>
      </c>
      <c r="P272" s="12" t="s">
        <v>40</v>
      </c>
      <c r="Q272" s="12">
        <v>44578</v>
      </c>
      <c r="R272" s="12">
        <v>44911</v>
      </c>
      <c r="S272" s="13">
        <v>67100000</v>
      </c>
      <c r="T272" s="13">
        <v>3253333</v>
      </c>
      <c r="U272" s="14">
        <v>3253333</v>
      </c>
      <c r="V272" s="6"/>
      <c r="W272" s="10" t="e">
        <f>VLOOKUP(V272,[1]TIPOS_ANULACION!$D$5:$E$6,2,FALSE)</f>
        <v>#N/A</v>
      </c>
      <c r="X272" s="13"/>
      <c r="Y272" s="6"/>
      <c r="Z272" s="12"/>
      <c r="AA272" s="15">
        <v>0</v>
      </c>
      <c r="AB272" s="6" t="s">
        <v>145</v>
      </c>
      <c r="AC272" s="10">
        <f>VLOOKUP(AB272,'[1]ESTADOS ACTUALES CONTRATO'!$E$4:$F$11,2,FALSE)</f>
        <v>6</v>
      </c>
      <c r="AD272" s="6"/>
      <c r="AE272" s="6"/>
      <c r="AF272" s="6" t="s">
        <v>149</v>
      </c>
      <c r="AG272" s="16" t="s">
        <v>149</v>
      </c>
    </row>
    <row r="273" spans="1:33" hidden="1" x14ac:dyDescent="0.25">
      <c r="A273" s="4" t="s">
        <v>33</v>
      </c>
      <c r="B273" s="5">
        <f>VLOOKUP(A273,[1]LOCALIDAD!$A$3:$C$22,3,FALSE)</f>
        <v>3</v>
      </c>
      <c r="C273" s="6" t="s">
        <v>135</v>
      </c>
      <c r="D273" s="7" t="str">
        <f t="shared" si="4"/>
        <v>O230616</v>
      </c>
      <c r="E273" s="8" t="s">
        <v>136</v>
      </c>
      <c r="F273" s="8" t="s">
        <v>137</v>
      </c>
      <c r="G273" s="6">
        <v>1103364647</v>
      </c>
      <c r="H273" s="8" t="s">
        <v>343</v>
      </c>
      <c r="I273" s="6" t="s">
        <v>144</v>
      </c>
      <c r="J273" s="10">
        <f>VLOOKUP(I273,[1]TIPOS_CONTRATOS!$E$4:$F$19,2,FALSE)</f>
        <v>11</v>
      </c>
      <c r="K273" s="6">
        <v>27</v>
      </c>
      <c r="L273" s="11">
        <v>2022</v>
      </c>
      <c r="M273" s="6">
        <v>50</v>
      </c>
      <c r="N273" s="6">
        <v>30</v>
      </c>
      <c r="O273" s="12" t="s">
        <v>39</v>
      </c>
      <c r="P273" s="12" t="s">
        <v>56</v>
      </c>
      <c r="Q273" s="12">
        <v>44579</v>
      </c>
      <c r="R273" s="12">
        <v>44956</v>
      </c>
      <c r="S273" s="13">
        <v>25850000</v>
      </c>
      <c r="T273" s="13">
        <v>10810001</v>
      </c>
      <c r="U273" s="14">
        <v>4700000</v>
      </c>
      <c r="V273" s="6"/>
      <c r="W273" s="10" t="e">
        <f>VLOOKUP(V273,[1]TIPOS_ANULACION!$D$5:$E$6,2,FALSE)</f>
        <v>#N/A</v>
      </c>
      <c r="X273" s="13"/>
      <c r="Y273" s="6"/>
      <c r="Z273" s="12"/>
      <c r="AA273" s="15">
        <v>6110001</v>
      </c>
      <c r="AB273" s="6" t="s">
        <v>145</v>
      </c>
      <c r="AC273" s="10">
        <f>VLOOKUP(AB273,'[1]ESTADOS ACTUALES CONTRATO'!$E$4:$F$11,2,FALSE)</f>
        <v>6</v>
      </c>
      <c r="AD273" s="6"/>
      <c r="AE273" s="6"/>
      <c r="AF273" s="6" t="s">
        <v>317</v>
      </c>
      <c r="AG273" s="16" t="s">
        <v>297</v>
      </c>
    </row>
    <row r="274" spans="1:33" hidden="1" x14ac:dyDescent="0.25">
      <c r="A274" s="4" t="s">
        <v>33</v>
      </c>
      <c r="B274" s="5">
        <f>VLOOKUP(A274,[1]LOCALIDAD!$A$3:$C$22,3,FALSE)</f>
        <v>3</v>
      </c>
      <c r="C274" s="6" t="s">
        <v>135</v>
      </c>
      <c r="D274" s="7" t="str">
        <f t="shared" si="4"/>
        <v>O230616</v>
      </c>
      <c r="E274" s="8" t="s">
        <v>136</v>
      </c>
      <c r="F274" s="8" t="s">
        <v>137</v>
      </c>
      <c r="G274" s="6">
        <v>87491348</v>
      </c>
      <c r="H274" s="8" t="s">
        <v>344</v>
      </c>
      <c r="I274" s="6" t="s">
        <v>144</v>
      </c>
      <c r="J274" s="10">
        <f>VLOOKUP(I274,[1]TIPOS_CONTRATOS!$E$4:$F$19,2,FALSE)</f>
        <v>11</v>
      </c>
      <c r="K274" s="6">
        <v>30</v>
      </c>
      <c r="L274" s="11">
        <v>2022</v>
      </c>
      <c r="M274" s="6">
        <v>51</v>
      </c>
      <c r="N274" s="6">
        <v>31</v>
      </c>
      <c r="O274" s="12" t="s">
        <v>39</v>
      </c>
      <c r="P274" s="12" t="s">
        <v>40</v>
      </c>
      <c r="Q274" s="12">
        <v>44578</v>
      </c>
      <c r="R274" s="12">
        <v>44911</v>
      </c>
      <c r="S274" s="13">
        <v>67100000</v>
      </c>
      <c r="T274" s="13">
        <v>3253334</v>
      </c>
      <c r="U274" s="14">
        <v>3253333</v>
      </c>
      <c r="V274" s="6"/>
      <c r="W274" s="10" t="e">
        <f>VLOOKUP(V274,[1]TIPOS_ANULACION!$D$5:$E$6,2,FALSE)</f>
        <v>#N/A</v>
      </c>
      <c r="X274" s="13"/>
      <c r="Y274" s="6"/>
      <c r="Z274" s="12"/>
      <c r="AA274" s="15">
        <v>1</v>
      </c>
      <c r="AB274" s="6" t="s">
        <v>145</v>
      </c>
      <c r="AC274" s="10">
        <f>VLOOKUP(AB274,'[1]ESTADOS ACTUALES CONTRATO'!$E$4:$F$11,2,FALSE)</f>
        <v>6</v>
      </c>
      <c r="AD274" s="6"/>
      <c r="AE274" s="6"/>
      <c r="AF274" s="6" t="s">
        <v>317</v>
      </c>
      <c r="AG274" s="16" t="s">
        <v>297</v>
      </c>
    </row>
    <row r="275" spans="1:33" hidden="1" x14ac:dyDescent="0.25">
      <c r="A275" s="4" t="s">
        <v>33</v>
      </c>
      <c r="B275" s="5">
        <f>VLOOKUP(A275,[1]LOCALIDAD!$A$3:$C$22,3,FALSE)</f>
        <v>3</v>
      </c>
      <c r="C275" s="6" t="s">
        <v>135</v>
      </c>
      <c r="D275" s="7" t="str">
        <f t="shared" si="4"/>
        <v>O230616</v>
      </c>
      <c r="E275" s="8" t="s">
        <v>136</v>
      </c>
      <c r="F275" s="8" t="s">
        <v>137</v>
      </c>
      <c r="G275" s="6">
        <v>1039457970</v>
      </c>
      <c r="H275" s="8" t="s">
        <v>345</v>
      </c>
      <c r="I275" s="6" t="s">
        <v>144</v>
      </c>
      <c r="J275" s="10">
        <f>VLOOKUP(I275,[1]TIPOS_CONTRATOS!$E$4:$F$19,2,FALSE)</f>
        <v>11</v>
      </c>
      <c r="K275" s="6">
        <v>29</v>
      </c>
      <c r="L275" s="11">
        <v>2022</v>
      </c>
      <c r="M275" s="6">
        <v>52</v>
      </c>
      <c r="N275" s="6">
        <v>32</v>
      </c>
      <c r="O275" s="12" t="s">
        <v>39</v>
      </c>
      <c r="P275" s="12" t="s">
        <v>40</v>
      </c>
      <c r="Q275" s="12">
        <v>44579</v>
      </c>
      <c r="R275" s="12">
        <v>44912</v>
      </c>
      <c r="S275" s="13">
        <v>32560000</v>
      </c>
      <c r="T275" s="13">
        <v>1677333</v>
      </c>
      <c r="U275" s="14">
        <v>1677333</v>
      </c>
      <c r="V275" s="6"/>
      <c r="W275" s="10" t="e">
        <f>VLOOKUP(V275,[1]TIPOS_ANULACION!$D$5:$E$6,2,FALSE)</f>
        <v>#N/A</v>
      </c>
      <c r="X275" s="13"/>
      <c r="Y275" s="6"/>
      <c r="Z275" s="12"/>
      <c r="AA275" s="15">
        <v>0</v>
      </c>
      <c r="AB275" s="6" t="s">
        <v>145</v>
      </c>
      <c r="AC275" s="10">
        <f>VLOOKUP(AB275,'[1]ESTADOS ACTUALES CONTRATO'!$E$4:$F$11,2,FALSE)</f>
        <v>6</v>
      </c>
      <c r="AD275" s="6"/>
      <c r="AE275" s="6"/>
      <c r="AF275" s="6" t="s">
        <v>149</v>
      </c>
      <c r="AG275" s="16" t="s">
        <v>149</v>
      </c>
    </row>
    <row r="276" spans="1:33" hidden="1" x14ac:dyDescent="0.25">
      <c r="A276" s="4" t="s">
        <v>33</v>
      </c>
      <c r="B276" s="5">
        <f>VLOOKUP(A276,[1]LOCALIDAD!$A$3:$C$22,3,FALSE)</f>
        <v>3</v>
      </c>
      <c r="C276" s="6" t="s">
        <v>135</v>
      </c>
      <c r="D276" s="7" t="str">
        <f t="shared" si="4"/>
        <v>O230616</v>
      </c>
      <c r="E276" s="8" t="s">
        <v>136</v>
      </c>
      <c r="F276" s="8" t="s">
        <v>137</v>
      </c>
      <c r="G276" s="6">
        <v>1019062593</v>
      </c>
      <c r="H276" s="8" t="s">
        <v>346</v>
      </c>
      <c r="I276" s="6" t="s">
        <v>144</v>
      </c>
      <c r="J276" s="10">
        <f>VLOOKUP(I276,[1]TIPOS_CONTRATOS!$E$4:$F$19,2,FALSE)</f>
        <v>11</v>
      </c>
      <c r="K276" s="6">
        <v>61</v>
      </c>
      <c r="L276" s="11">
        <v>2022</v>
      </c>
      <c r="M276" s="6">
        <v>53</v>
      </c>
      <c r="N276" s="6">
        <v>33</v>
      </c>
      <c r="O276" s="12" t="s">
        <v>39</v>
      </c>
      <c r="P276" s="12" t="s">
        <v>56</v>
      </c>
      <c r="Q276" s="12">
        <v>44579</v>
      </c>
      <c r="R276" s="12">
        <v>44916</v>
      </c>
      <c r="S276" s="13">
        <v>40260000</v>
      </c>
      <c r="T276" s="13">
        <v>2074000</v>
      </c>
      <c r="U276" s="14">
        <v>2074000</v>
      </c>
      <c r="V276" s="6"/>
      <c r="W276" s="10" t="e">
        <f>VLOOKUP(V276,[1]TIPOS_ANULACION!$D$5:$E$6,2,FALSE)</f>
        <v>#N/A</v>
      </c>
      <c r="X276" s="13"/>
      <c r="Y276" s="6"/>
      <c r="Z276" s="12"/>
      <c r="AA276" s="15">
        <v>0</v>
      </c>
      <c r="AB276" s="6" t="s">
        <v>145</v>
      </c>
      <c r="AC276" s="10">
        <f>VLOOKUP(AB276,'[1]ESTADOS ACTUALES CONTRATO'!$E$4:$F$11,2,FALSE)</f>
        <v>6</v>
      </c>
      <c r="AD276" s="6"/>
      <c r="AE276" s="6"/>
      <c r="AF276" s="6" t="s">
        <v>149</v>
      </c>
      <c r="AG276" s="16" t="s">
        <v>149</v>
      </c>
    </row>
    <row r="277" spans="1:33" hidden="1" x14ac:dyDescent="0.25">
      <c r="A277" s="4" t="s">
        <v>33</v>
      </c>
      <c r="B277" s="5">
        <f>VLOOKUP(A277,[1]LOCALIDAD!$A$3:$C$22,3,FALSE)</f>
        <v>3</v>
      </c>
      <c r="C277" s="6" t="s">
        <v>135</v>
      </c>
      <c r="D277" s="7" t="str">
        <f t="shared" si="4"/>
        <v>O230616</v>
      </c>
      <c r="E277" s="8" t="s">
        <v>136</v>
      </c>
      <c r="F277" s="8" t="s">
        <v>137</v>
      </c>
      <c r="G277" s="6">
        <v>1124051252</v>
      </c>
      <c r="H277" s="8" t="s">
        <v>347</v>
      </c>
      <c r="I277" s="6" t="s">
        <v>144</v>
      </c>
      <c r="J277" s="10">
        <f>VLOOKUP(I277,[1]TIPOS_CONTRATOS!$E$4:$F$19,2,FALSE)</f>
        <v>11</v>
      </c>
      <c r="K277" s="6">
        <v>44</v>
      </c>
      <c r="L277" s="11">
        <v>2022</v>
      </c>
      <c r="M277" s="6">
        <v>54</v>
      </c>
      <c r="N277" s="6">
        <v>34</v>
      </c>
      <c r="O277" s="12" t="s">
        <v>39</v>
      </c>
      <c r="P277" s="12" t="s">
        <v>56</v>
      </c>
      <c r="Q277" s="12">
        <v>44580</v>
      </c>
      <c r="R277" s="12">
        <v>44944</v>
      </c>
      <c r="S277" s="13">
        <v>52800000</v>
      </c>
      <c r="T277" s="13">
        <v>2880000</v>
      </c>
      <c r="U277" s="14">
        <v>2880000</v>
      </c>
      <c r="V277" s="6"/>
      <c r="W277" s="10" t="e">
        <f>VLOOKUP(V277,[1]TIPOS_ANULACION!$D$5:$E$6,2,FALSE)</f>
        <v>#N/A</v>
      </c>
      <c r="X277" s="13"/>
      <c r="Y277" s="6"/>
      <c r="Z277" s="12"/>
      <c r="AA277" s="15">
        <v>0</v>
      </c>
      <c r="AB277" s="6" t="s">
        <v>145</v>
      </c>
      <c r="AC277" s="10">
        <f>VLOOKUP(AB277,'[1]ESTADOS ACTUALES CONTRATO'!$E$4:$F$11,2,FALSE)</f>
        <v>6</v>
      </c>
      <c r="AD277" s="6"/>
      <c r="AE277" s="6"/>
      <c r="AF277" s="6" t="s">
        <v>149</v>
      </c>
      <c r="AG277" s="16" t="s">
        <v>149</v>
      </c>
    </row>
    <row r="278" spans="1:33" hidden="1" x14ac:dyDescent="0.25">
      <c r="A278" s="4" t="s">
        <v>33</v>
      </c>
      <c r="B278" s="5">
        <f>VLOOKUP(A278,[1]LOCALIDAD!$A$3:$C$22,3,FALSE)</f>
        <v>3</v>
      </c>
      <c r="C278" s="6" t="s">
        <v>135</v>
      </c>
      <c r="D278" s="7" t="str">
        <f t="shared" si="4"/>
        <v>O230616</v>
      </c>
      <c r="E278" s="8" t="s">
        <v>136</v>
      </c>
      <c r="F278" s="8" t="s">
        <v>137</v>
      </c>
      <c r="G278" s="6">
        <v>1033759713</v>
      </c>
      <c r="H278" s="8" t="s">
        <v>348</v>
      </c>
      <c r="I278" s="6" t="s">
        <v>144</v>
      </c>
      <c r="J278" s="10">
        <f>VLOOKUP(I278,[1]TIPOS_CONTRATOS!$E$4:$F$19,2,FALSE)</f>
        <v>11</v>
      </c>
      <c r="K278" s="6">
        <v>65</v>
      </c>
      <c r="L278" s="11">
        <v>2022</v>
      </c>
      <c r="M278" s="6">
        <v>55</v>
      </c>
      <c r="N278" s="6">
        <v>35</v>
      </c>
      <c r="O278" s="12" t="s">
        <v>39</v>
      </c>
      <c r="P278" s="12" t="s">
        <v>40</v>
      </c>
      <c r="Q278" s="12">
        <v>44580</v>
      </c>
      <c r="R278" s="12">
        <v>44791</v>
      </c>
      <c r="S278" s="13">
        <v>25620000</v>
      </c>
      <c r="T278" s="13">
        <v>2196000</v>
      </c>
      <c r="U278" s="14">
        <v>2196000</v>
      </c>
      <c r="V278" s="6"/>
      <c r="W278" s="10" t="e">
        <f>VLOOKUP(V278,[1]TIPOS_ANULACION!$D$5:$E$6,2,FALSE)</f>
        <v>#N/A</v>
      </c>
      <c r="X278" s="13"/>
      <c r="Y278" s="6"/>
      <c r="Z278" s="12"/>
      <c r="AA278" s="15">
        <v>0</v>
      </c>
      <c r="AB278" s="6" t="s">
        <v>145</v>
      </c>
      <c r="AC278" s="10">
        <f>VLOOKUP(AB278,'[1]ESTADOS ACTUALES CONTRATO'!$E$4:$F$11,2,FALSE)</f>
        <v>6</v>
      </c>
      <c r="AD278" s="6"/>
      <c r="AE278" s="6"/>
      <c r="AF278" s="6" t="s">
        <v>317</v>
      </c>
      <c r="AG278" s="16" t="s">
        <v>297</v>
      </c>
    </row>
    <row r="279" spans="1:33" hidden="1" x14ac:dyDescent="0.25">
      <c r="A279" s="4" t="s">
        <v>33</v>
      </c>
      <c r="B279" s="5">
        <f>VLOOKUP(A279,[1]LOCALIDAD!$A$3:$C$22,3,FALSE)</f>
        <v>3</v>
      </c>
      <c r="C279" s="6" t="s">
        <v>135</v>
      </c>
      <c r="D279" s="7" t="str">
        <f t="shared" si="4"/>
        <v>O230616</v>
      </c>
      <c r="E279" s="8" t="s">
        <v>136</v>
      </c>
      <c r="F279" s="8" t="s">
        <v>137</v>
      </c>
      <c r="G279" s="6">
        <v>79951390</v>
      </c>
      <c r="H279" s="8" t="s">
        <v>349</v>
      </c>
      <c r="I279" s="6" t="s">
        <v>144</v>
      </c>
      <c r="J279" s="10">
        <f>VLOOKUP(I279,[1]TIPOS_CONTRATOS!$E$4:$F$19,2,FALSE)</f>
        <v>11</v>
      </c>
      <c r="K279" s="6">
        <v>82</v>
      </c>
      <c r="L279" s="11">
        <v>2022</v>
      </c>
      <c r="M279" s="6">
        <v>56</v>
      </c>
      <c r="N279" s="6">
        <v>36</v>
      </c>
      <c r="O279" s="12" t="s">
        <v>39</v>
      </c>
      <c r="P279" s="12" t="s">
        <v>40</v>
      </c>
      <c r="Q279" s="12">
        <v>44582</v>
      </c>
      <c r="R279" s="12">
        <v>44793</v>
      </c>
      <c r="S279" s="13">
        <v>52920000</v>
      </c>
      <c r="T279" s="13">
        <v>504000</v>
      </c>
      <c r="U279" s="14">
        <v>0</v>
      </c>
      <c r="V279" s="6"/>
      <c r="W279" s="10" t="e">
        <f>VLOOKUP(V279,[1]TIPOS_ANULACION!$D$5:$E$6,2,FALSE)</f>
        <v>#N/A</v>
      </c>
      <c r="X279" s="13"/>
      <c r="Y279" s="6"/>
      <c r="Z279" s="12"/>
      <c r="AA279" s="15">
        <v>504000</v>
      </c>
      <c r="AB279" s="6" t="s">
        <v>145</v>
      </c>
      <c r="AC279" s="10">
        <f>VLOOKUP(AB279,'[1]ESTADOS ACTUALES CONTRATO'!$E$4:$F$11,2,FALSE)</f>
        <v>6</v>
      </c>
      <c r="AD279" s="6"/>
      <c r="AE279" s="6"/>
      <c r="AF279" s="6" t="s">
        <v>317</v>
      </c>
      <c r="AG279" s="16" t="s">
        <v>297</v>
      </c>
    </row>
    <row r="280" spans="1:33" hidden="1" x14ac:dyDescent="0.25">
      <c r="A280" s="4" t="s">
        <v>33</v>
      </c>
      <c r="B280" s="5">
        <f>VLOOKUP(A280,[1]LOCALIDAD!$A$3:$C$22,3,FALSE)</f>
        <v>3</v>
      </c>
      <c r="C280" s="6" t="s">
        <v>135</v>
      </c>
      <c r="D280" s="7" t="str">
        <f t="shared" si="4"/>
        <v>O230616</v>
      </c>
      <c r="E280" s="8" t="s">
        <v>136</v>
      </c>
      <c r="F280" s="8" t="s">
        <v>137</v>
      </c>
      <c r="G280" s="6">
        <v>82360623</v>
      </c>
      <c r="H280" s="8" t="s">
        <v>350</v>
      </c>
      <c r="I280" s="6" t="s">
        <v>144</v>
      </c>
      <c r="J280" s="10">
        <f>VLOOKUP(I280,[1]TIPOS_CONTRATOS!$E$4:$F$19,2,FALSE)</f>
        <v>11</v>
      </c>
      <c r="K280" s="6">
        <v>81</v>
      </c>
      <c r="L280" s="11">
        <v>2022</v>
      </c>
      <c r="M280" s="6">
        <v>57</v>
      </c>
      <c r="N280" s="6">
        <v>37</v>
      </c>
      <c r="O280" s="12" t="s">
        <v>39</v>
      </c>
      <c r="P280" s="12" t="s">
        <v>56</v>
      </c>
      <c r="Q280" s="12">
        <v>44581</v>
      </c>
      <c r="R280" s="12">
        <v>44945</v>
      </c>
      <c r="S280" s="13">
        <v>25850000</v>
      </c>
      <c r="T280" s="13">
        <v>1488333</v>
      </c>
      <c r="U280" s="14">
        <v>1488333</v>
      </c>
      <c r="V280" s="6"/>
      <c r="W280" s="10" t="e">
        <f>VLOOKUP(V280,[1]TIPOS_ANULACION!$D$5:$E$6,2,FALSE)</f>
        <v>#N/A</v>
      </c>
      <c r="X280" s="13"/>
      <c r="Y280" s="6"/>
      <c r="Z280" s="12"/>
      <c r="AA280" s="15">
        <v>0</v>
      </c>
      <c r="AB280" s="6" t="s">
        <v>145</v>
      </c>
      <c r="AC280" s="10">
        <f>VLOOKUP(AB280,'[1]ESTADOS ACTUALES CONTRATO'!$E$4:$F$11,2,FALSE)</f>
        <v>6</v>
      </c>
      <c r="AD280" s="6"/>
      <c r="AE280" s="6"/>
      <c r="AF280" s="6" t="s">
        <v>149</v>
      </c>
      <c r="AG280" s="16" t="s">
        <v>149</v>
      </c>
    </row>
    <row r="281" spans="1:33" hidden="1" x14ac:dyDescent="0.25">
      <c r="A281" s="4" t="s">
        <v>33</v>
      </c>
      <c r="B281" s="5">
        <f>VLOOKUP(A281,[1]LOCALIDAD!$A$3:$C$22,3,FALSE)</f>
        <v>3</v>
      </c>
      <c r="C281" s="6" t="s">
        <v>135</v>
      </c>
      <c r="D281" s="7" t="str">
        <f t="shared" si="4"/>
        <v>O230616</v>
      </c>
      <c r="E281" s="8" t="s">
        <v>136</v>
      </c>
      <c r="F281" s="8" t="s">
        <v>137</v>
      </c>
      <c r="G281" s="6">
        <v>52470597</v>
      </c>
      <c r="H281" s="8" t="s">
        <v>351</v>
      </c>
      <c r="I281" s="6" t="s">
        <v>144</v>
      </c>
      <c r="J281" s="10">
        <f>VLOOKUP(I281,[1]TIPOS_CONTRATOS!$E$4:$F$19,2,FALSE)</f>
        <v>11</v>
      </c>
      <c r="K281" s="6">
        <v>85</v>
      </c>
      <c r="L281" s="11">
        <v>2022</v>
      </c>
      <c r="M281" s="6">
        <v>58</v>
      </c>
      <c r="N281" s="6">
        <v>38</v>
      </c>
      <c r="O281" s="12" t="s">
        <v>39</v>
      </c>
      <c r="P281" s="12" t="s">
        <v>56</v>
      </c>
      <c r="Q281" s="12">
        <v>44581</v>
      </c>
      <c r="R281" s="12">
        <v>44945</v>
      </c>
      <c r="S281" s="13">
        <v>67100000</v>
      </c>
      <c r="T281" s="13">
        <v>4270000</v>
      </c>
      <c r="U281" s="14">
        <v>4270000</v>
      </c>
      <c r="V281" s="6"/>
      <c r="W281" s="10" t="e">
        <f>VLOOKUP(V281,[1]TIPOS_ANULACION!$D$5:$E$6,2,FALSE)</f>
        <v>#N/A</v>
      </c>
      <c r="X281" s="13"/>
      <c r="Y281" s="6"/>
      <c r="Z281" s="12"/>
      <c r="AA281" s="15">
        <v>0</v>
      </c>
      <c r="AB281" s="6" t="s">
        <v>145</v>
      </c>
      <c r="AC281" s="10">
        <f>VLOOKUP(AB281,'[1]ESTADOS ACTUALES CONTRATO'!$E$4:$F$11,2,FALSE)</f>
        <v>6</v>
      </c>
      <c r="AD281" s="6"/>
      <c r="AE281" s="6"/>
      <c r="AF281" s="6" t="s">
        <v>149</v>
      </c>
      <c r="AG281" s="16" t="s">
        <v>149</v>
      </c>
    </row>
    <row r="282" spans="1:33" hidden="1" x14ac:dyDescent="0.25">
      <c r="A282" s="4" t="s">
        <v>33</v>
      </c>
      <c r="B282" s="5">
        <f>VLOOKUP(A282,[1]LOCALIDAD!$A$3:$C$22,3,FALSE)</f>
        <v>3</v>
      </c>
      <c r="C282" s="6" t="s">
        <v>135</v>
      </c>
      <c r="D282" s="7" t="str">
        <f t="shared" si="4"/>
        <v>O230616</v>
      </c>
      <c r="E282" s="8" t="s">
        <v>136</v>
      </c>
      <c r="F282" s="8" t="s">
        <v>137</v>
      </c>
      <c r="G282" s="6">
        <v>1013599315</v>
      </c>
      <c r="H282" s="8" t="s">
        <v>352</v>
      </c>
      <c r="I282" s="6" t="s">
        <v>144</v>
      </c>
      <c r="J282" s="10">
        <f>VLOOKUP(I282,[1]TIPOS_CONTRATOS!$E$4:$F$19,2,FALSE)</f>
        <v>11</v>
      </c>
      <c r="K282" s="6">
        <v>84</v>
      </c>
      <c r="L282" s="11">
        <v>2022</v>
      </c>
      <c r="M282" s="6">
        <v>59</v>
      </c>
      <c r="N282" s="6">
        <v>39</v>
      </c>
      <c r="O282" s="12" t="s">
        <v>39</v>
      </c>
      <c r="P282" s="12" t="s">
        <v>40</v>
      </c>
      <c r="Q282" s="12">
        <v>44582</v>
      </c>
      <c r="R282" s="12">
        <v>44946</v>
      </c>
      <c r="S282" s="13">
        <v>25850000</v>
      </c>
      <c r="T282" s="13">
        <v>1566667</v>
      </c>
      <c r="U282" s="14">
        <v>1566667</v>
      </c>
      <c r="V282" s="6"/>
      <c r="W282" s="10" t="e">
        <f>VLOOKUP(V282,[1]TIPOS_ANULACION!$D$5:$E$6,2,FALSE)</f>
        <v>#N/A</v>
      </c>
      <c r="X282" s="13"/>
      <c r="Y282" s="6"/>
      <c r="Z282" s="12"/>
      <c r="AA282" s="15">
        <v>0</v>
      </c>
      <c r="AB282" s="6" t="s">
        <v>145</v>
      </c>
      <c r="AC282" s="10">
        <f>VLOOKUP(AB282,'[1]ESTADOS ACTUALES CONTRATO'!$E$4:$F$11,2,FALSE)</f>
        <v>6</v>
      </c>
      <c r="AD282" s="6"/>
      <c r="AE282" s="6"/>
      <c r="AF282" s="6" t="s">
        <v>149</v>
      </c>
      <c r="AG282" s="16" t="s">
        <v>149</v>
      </c>
    </row>
    <row r="283" spans="1:33" hidden="1" x14ac:dyDescent="0.25">
      <c r="A283" s="4" t="s">
        <v>33</v>
      </c>
      <c r="B283" s="5">
        <f>VLOOKUP(A283,[1]LOCALIDAD!$A$3:$C$22,3,FALSE)</f>
        <v>3</v>
      </c>
      <c r="C283" s="6" t="s">
        <v>135</v>
      </c>
      <c r="D283" s="7" t="str">
        <f t="shared" si="4"/>
        <v>O230616</v>
      </c>
      <c r="E283" s="8" t="s">
        <v>136</v>
      </c>
      <c r="F283" s="8" t="s">
        <v>137</v>
      </c>
      <c r="G283" s="6">
        <v>53116983</v>
      </c>
      <c r="H283" s="8" t="s">
        <v>353</v>
      </c>
      <c r="I283" s="6" t="s">
        <v>144</v>
      </c>
      <c r="J283" s="10">
        <f>VLOOKUP(I283,[1]TIPOS_CONTRATOS!$E$4:$F$19,2,FALSE)</f>
        <v>11</v>
      </c>
      <c r="K283" s="6">
        <v>73</v>
      </c>
      <c r="L283" s="11">
        <v>2022</v>
      </c>
      <c r="M283" s="6">
        <v>60</v>
      </c>
      <c r="N283" s="6">
        <v>40</v>
      </c>
      <c r="O283" s="12" t="s">
        <v>39</v>
      </c>
      <c r="P283" s="12" t="s">
        <v>40</v>
      </c>
      <c r="Q283" s="12">
        <v>44582</v>
      </c>
      <c r="R283" s="12">
        <v>44915</v>
      </c>
      <c r="S283" s="13">
        <v>67100000</v>
      </c>
      <c r="T283" s="13">
        <v>10166667</v>
      </c>
      <c r="U283" s="14">
        <v>0</v>
      </c>
      <c r="V283" s="6"/>
      <c r="W283" s="10" t="e">
        <f>VLOOKUP(V283,[1]TIPOS_ANULACION!$D$5:$E$6,2,FALSE)</f>
        <v>#N/A</v>
      </c>
      <c r="X283" s="13"/>
      <c r="Y283" s="6"/>
      <c r="Z283" s="12"/>
      <c r="AA283" s="15">
        <v>10166667</v>
      </c>
      <c r="AB283" s="6" t="s">
        <v>145</v>
      </c>
      <c r="AC283" s="10">
        <f>VLOOKUP(AB283,'[1]ESTADOS ACTUALES CONTRATO'!$E$4:$F$11,2,FALSE)</f>
        <v>6</v>
      </c>
      <c r="AD283" s="6"/>
      <c r="AE283" s="6"/>
      <c r="AF283" s="6" t="s">
        <v>317</v>
      </c>
      <c r="AG283" s="16" t="s">
        <v>297</v>
      </c>
    </row>
    <row r="284" spans="1:33" hidden="1" x14ac:dyDescent="0.25">
      <c r="A284" s="4" t="s">
        <v>33</v>
      </c>
      <c r="B284" s="5">
        <f>VLOOKUP(A284,[1]LOCALIDAD!$A$3:$C$22,3,FALSE)</f>
        <v>3</v>
      </c>
      <c r="C284" s="6" t="s">
        <v>135</v>
      </c>
      <c r="D284" s="7" t="str">
        <f t="shared" si="4"/>
        <v>O230616</v>
      </c>
      <c r="E284" s="8" t="s">
        <v>136</v>
      </c>
      <c r="F284" s="8" t="s">
        <v>137</v>
      </c>
      <c r="G284" s="6">
        <v>80180113</v>
      </c>
      <c r="H284" s="8" t="s">
        <v>354</v>
      </c>
      <c r="I284" s="6" t="s">
        <v>144</v>
      </c>
      <c r="J284" s="10">
        <f>VLOOKUP(I284,[1]TIPOS_CONTRATOS!$E$4:$F$19,2,FALSE)</f>
        <v>11</v>
      </c>
      <c r="K284" s="6">
        <v>91</v>
      </c>
      <c r="L284" s="11">
        <v>2022</v>
      </c>
      <c r="M284" s="6">
        <v>61</v>
      </c>
      <c r="N284" s="6">
        <v>41</v>
      </c>
      <c r="O284" s="12" t="s">
        <v>39</v>
      </c>
      <c r="P284" s="12" t="s">
        <v>40</v>
      </c>
      <c r="Q284" s="12">
        <v>44583</v>
      </c>
      <c r="R284" s="12">
        <v>44794</v>
      </c>
      <c r="S284" s="13">
        <v>42700000</v>
      </c>
      <c r="T284" s="13">
        <v>3253334</v>
      </c>
      <c r="U284" s="14">
        <v>0</v>
      </c>
      <c r="V284" s="6"/>
      <c r="W284" s="10" t="e">
        <f>VLOOKUP(V284,[1]TIPOS_ANULACION!$D$5:$E$6,2,FALSE)</f>
        <v>#N/A</v>
      </c>
      <c r="X284" s="13"/>
      <c r="Y284" s="6"/>
      <c r="Z284" s="12"/>
      <c r="AA284" s="15">
        <v>3253334</v>
      </c>
      <c r="AB284" s="6" t="s">
        <v>145</v>
      </c>
      <c r="AC284" s="10">
        <f>VLOOKUP(AB284,'[1]ESTADOS ACTUALES CONTRATO'!$E$4:$F$11,2,FALSE)</f>
        <v>6</v>
      </c>
      <c r="AD284" s="6"/>
      <c r="AE284" s="6"/>
      <c r="AF284" s="6" t="s">
        <v>317</v>
      </c>
      <c r="AG284" s="16" t="s">
        <v>297</v>
      </c>
    </row>
    <row r="285" spans="1:33" hidden="1" x14ac:dyDescent="0.25">
      <c r="A285" s="4" t="s">
        <v>33</v>
      </c>
      <c r="B285" s="5">
        <f>VLOOKUP(A285,[1]LOCALIDAD!$A$3:$C$22,3,FALSE)</f>
        <v>3</v>
      </c>
      <c r="C285" s="6" t="s">
        <v>135</v>
      </c>
      <c r="D285" s="7" t="str">
        <f t="shared" si="4"/>
        <v>O230616</v>
      </c>
      <c r="E285" s="8" t="s">
        <v>136</v>
      </c>
      <c r="F285" s="8" t="s">
        <v>137</v>
      </c>
      <c r="G285" s="6">
        <v>53134051</v>
      </c>
      <c r="H285" s="8" t="s">
        <v>355</v>
      </c>
      <c r="I285" s="6" t="s">
        <v>144</v>
      </c>
      <c r="J285" s="10">
        <f>VLOOKUP(I285,[1]TIPOS_CONTRATOS!$E$4:$F$19,2,FALSE)</f>
        <v>11</v>
      </c>
      <c r="K285" s="6">
        <v>94</v>
      </c>
      <c r="L285" s="11">
        <v>2022</v>
      </c>
      <c r="M285" s="6">
        <v>62</v>
      </c>
      <c r="N285" s="6">
        <v>42</v>
      </c>
      <c r="O285" s="12" t="s">
        <v>39</v>
      </c>
      <c r="P285" s="12" t="s">
        <v>56</v>
      </c>
      <c r="Q285" s="12">
        <v>44585</v>
      </c>
      <c r="R285" s="12">
        <v>44949</v>
      </c>
      <c r="S285" s="13">
        <v>25850000</v>
      </c>
      <c r="T285" s="13">
        <v>2663334</v>
      </c>
      <c r="U285" s="14">
        <v>1801666</v>
      </c>
      <c r="V285" s="6"/>
      <c r="W285" s="10" t="e">
        <f>VLOOKUP(V285,[1]TIPOS_ANULACION!$D$5:$E$6,2,FALSE)</f>
        <v>#N/A</v>
      </c>
      <c r="X285" s="13"/>
      <c r="Y285" s="6"/>
      <c r="Z285" s="12"/>
      <c r="AA285" s="15">
        <v>861668</v>
      </c>
      <c r="AB285" s="6" t="s">
        <v>145</v>
      </c>
      <c r="AC285" s="10">
        <f>VLOOKUP(AB285,'[1]ESTADOS ACTUALES CONTRATO'!$E$4:$F$11,2,FALSE)</f>
        <v>6</v>
      </c>
      <c r="AD285" s="6"/>
      <c r="AE285" s="6"/>
      <c r="AF285" s="6" t="s">
        <v>317</v>
      </c>
      <c r="AG285" s="16" t="s">
        <v>297</v>
      </c>
    </row>
    <row r="286" spans="1:33" hidden="1" x14ac:dyDescent="0.25">
      <c r="A286" s="4" t="s">
        <v>33</v>
      </c>
      <c r="B286" s="5">
        <f>VLOOKUP(A286,[1]LOCALIDAD!$A$3:$C$22,3,FALSE)</f>
        <v>3</v>
      </c>
      <c r="C286" s="6" t="s">
        <v>135</v>
      </c>
      <c r="D286" s="7" t="str">
        <f t="shared" si="4"/>
        <v>O230616</v>
      </c>
      <c r="E286" s="8" t="s">
        <v>136</v>
      </c>
      <c r="F286" s="8" t="s">
        <v>137</v>
      </c>
      <c r="G286" s="6">
        <v>79115862</v>
      </c>
      <c r="H286" s="8" t="s">
        <v>356</v>
      </c>
      <c r="I286" s="6" t="s">
        <v>144</v>
      </c>
      <c r="J286" s="10">
        <f>VLOOKUP(I286,[1]TIPOS_CONTRATOS!$E$4:$F$19,2,FALSE)</f>
        <v>11</v>
      </c>
      <c r="K286" s="6">
        <v>113</v>
      </c>
      <c r="L286" s="11">
        <v>2022</v>
      </c>
      <c r="M286" s="6">
        <v>63</v>
      </c>
      <c r="N286" s="6">
        <v>43</v>
      </c>
      <c r="O286" s="12" t="s">
        <v>39</v>
      </c>
      <c r="P286" s="12" t="s">
        <v>40</v>
      </c>
      <c r="Q286" s="12">
        <v>44585</v>
      </c>
      <c r="R286" s="12">
        <v>44796</v>
      </c>
      <c r="S286" s="13">
        <v>42700000</v>
      </c>
      <c r="T286" s="13">
        <v>1</v>
      </c>
      <c r="U286" s="14">
        <v>0</v>
      </c>
      <c r="V286" s="6"/>
      <c r="W286" s="10" t="e">
        <f>VLOOKUP(V286,[1]TIPOS_ANULACION!$D$5:$E$6,2,FALSE)</f>
        <v>#N/A</v>
      </c>
      <c r="X286" s="13"/>
      <c r="Y286" s="6"/>
      <c r="Z286" s="12"/>
      <c r="AA286" s="15">
        <v>1</v>
      </c>
      <c r="AB286" s="6" t="s">
        <v>145</v>
      </c>
      <c r="AC286" s="10">
        <f>VLOOKUP(AB286,'[1]ESTADOS ACTUALES CONTRATO'!$E$4:$F$11,2,FALSE)</f>
        <v>6</v>
      </c>
      <c r="AD286" s="6"/>
      <c r="AE286" s="6"/>
      <c r="AF286" s="6" t="s">
        <v>317</v>
      </c>
      <c r="AG286" s="16" t="s">
        <v>297</v>
      </c>
    </row>
    <row r="287" spans="1:33" hidden="1" x14ac:dyDescent="0.25">
      <c r="A287" s="4" t="s">
        <v>33</v>
      </c>
      <c r="B287" s="5">
        <f>VLOOKUP(A287,[1]LOCALIDAD!$A$3:$C$22,3,FALSE)</f>
        <v>3</v>
      </c>
      <c r="C287" s="6" t="s">
        <v>135</v>
      </c>
      <c r="D287" s="7" t="str">
        <f t="shared" si="4"/>
        <v>O230616</v>
      </c>
      <c r="E287" s="8" t="s">
        <v>136</v>
      </c>
      <c r="F287" s="8" t="s">
        <v>137</v>
      </c>
      <c r="G287" s="6">
        <v>79971582</v>
      </c>
      <c r="H287" s="8" t="s">
        <v>357</v>
      </c>
      <c r="I287" s="6" t="s">
        <v>144</v>
      </c>
      <c r="J287" s="10">
        <f>VLOOKUP(I287,[1]TIPOS_CONTRATOS!$E$4:$F$19,2,FALSE)</f>
        <v>11</v>
      </c>
      <c r="K287" s="6">
        <v>75</v>
      </c>
      <c r="L287" s="11">
        <v>2022</v>
      </c>
      <c r="M287" s="6">
        <v>64</v>
      </c>
      <c r="N287" s="6">
        <v>44</v>
      </c>
      <c r="O287" s="12" t="s">
        <v>39</v>
      </c>
      <c r="P287" s="12" t="s">
        <v>56</v>
      </c>
      <c r="Q287" s="12">
        <v>44586</v>
      </c>
      <c r="R287" s="12">
        <v>44950</v>
      </c>
      <c r="S287" s="13">
        <v>67100000</v>
      </c>
      <c r="T287" s="13">
        <v>4880000</v>
      </c>
      <c r="U287" s="14">
        <v>4880000</v>
      </c>
      <c r="V287" s="6"/>
      <c r="W287" s="10" t="e">
        <f>VLOOKUP(V287,[1]TIPOS_ANULACION!$D$5:$E$6,2,FALSE)</f>
        <v>#N/A</v>
      </c>
      <c r="X287" s="13"/>
      <c r="Y287" s="6"/>
      <c r="Z287" s="12"/>
      <c r="AA287" s="15">
        <v>0</v>
      </c>
      <c r="AB287" s="6" t="s">
        <v>145</v>
      </c>
      <c r="AC287" s="10">
        <f>VLOOKUP(AB287,'[1]ESTADOS ACTUALES CONTRATO'!$E$4:$F$11,2,FALSE)</f>
        <v>6</v>
      </c>
      <c r="AD287" s="6"/>
      <c r="AE287" s="6"/>
      <c r="AF287" s="6" t="s">
        <v>149</v>
      </c>
      <c r="AG287" s="16" t="s">
        <v>149</v>
      </c>
    </row>
    <row r="288" spans="1:33" hidden="1" x14ac:dyDescent="0.25">
      <c r="A288" s="4" t="s">
        <v>33</v>
      </c>
      <c r="B288" s="5">
        <f>VLOOKUP(A288,[1]LOCALIDAD!$A$3:$C$22,3,FALSE)</f>
        <v>3</v>
      </c>
      <c r="C288" s="6" t="s">
        <v>135</v>
      </c>
      <c r="D288" s="7" t="str">
        <f t="shared" si="4"/>
        <v>O230616</v>
      </c>
      <c r="E288" s="8" t="s">
        <v>136</v>
      </c>
      <c r="F288" s="8" t="s">
        <v>137</v>
      </c>
      <c r="G288" s="6">
        <v>1016018905</v>
      </c>
      <c r="H288" s="8" t="s">
        <v>358</v>
      </c>
      <c r="I288" s="6" t="s">
        <v>144</v>
      </c>
      <c r="J288" s="10">
        <f>VLOOKUP(I288,[1]TIPOS_CONTRATOS!$E$4:$F$19,2,FALSE)</f>
        <v>11</v>
      </c>
      <c r="K288" s="6">
        <v>123</v>
      </c>
      <c r="L288" s="11">
        <v>2022</v>
      </c>
      <c r="M288" s="6">
        <v>65</v>
      </c>
      <c r="N288" s="6">
        <v>45</v>
      </c>
      <c r="O288" s="12" t="s">
        <v>39</v>
      </c>
      <c r="P288" s="12" t="s">
        <v>40</v>
      </c>
      <c r="Q288" s="12">
        <v>44586</v>
      </c>
      <c r="R288" s="12">
        <v>44797</v>
      </c>
      <c r="S288" s="13">
        <v>18900000</v>
      </c>
      <c r="T288" s="13">
        <v>1260000</v>
      </c>
      <c r="U288" s="14">
        <v>0</v>
      </c>
      <c r="V288" s="6"/>
      <c r="W288" s="10" t="e">
        <f>VLOOKUP(V288,[1]TIPOS_ANULACION!$D$5:$E$6,2,FALSE)</f>
        <v>#N/A</v>
      </c>
      <c r="X288" s="13"/>
      <c r="Y288" s="6"/>
      <c r="Z288" s="12"/>
      <c r="AA288" s="15">
        <v>1260000</v>
      </c>
      <c r="AB288" s="6" t="s">
        <v>145</v>
      </c>
      <c r="AC288" s="10">
        <f>VLOOKUP(AB288,'[1]ESTADOS ACTUALES CONTRATO'!$E$4:$F$11,2,FALSE)</f>
        <v>6</v>
      </c>
      <c r="AD288" s="6"/>
      <c r="AE288" s="6"/>
      <c r="AF288" s="6" t="s">
        <v>317</v>
      </c>
      <c r="AG288" s="16" t="s">
        <v>297</v>
      </c>
    </row>
    <row r="289" spans="1:33" hidden="1" x14ac:dyDescent="0.25">
      <c r="A289" s="4" t="s">
        <v>33</v>
      </c>
      <c r="B289" s="5">
        <f>VLOOKUP(A289,[1]LOCALIDAD!$A$3:$C$22,3,FALSE)</f>
        <v>3</v>
      </c>
      <c r="C289" s="6" t="s">
        <v>135</v>
      </c>
      <c r="D289" s="7" t="str">
        <f t="shared" si="4"/>
        <v>O230616</v>
      </c>
      <c r="E289" s="8" t="s">
        <v>136</v>
      </c>
      <c r="F289" s="8" t="s">
        <v>137</v>
      </c>
      <c r="G289" s="6">
        <v>1010218952</v>
      </c>
      <c r="H289" s="8" t="s">
        <v>359</v>
      </c>
      <c r="I289" s="6" t="s">
        <v>144</v>
      </c>
      <c r="J289" s="10">
        <f>VLOOKUP(I289,[1]TIPOS_CONTRATOS!$E$4:$F$19,2,FALSE)</f>
        <v>11</v>
      </c>
      <c r="K289" s="6">
        <v>121</v>
      </c>
      <c r="L289" s="11">
        <v>2022</v>
      </c>
      <c r="M289" s="6">
        <v>66</v>
      </c>
      <c r="N289" s="6">
        <v>46</v>
      </c>
      <c r="O289" s="12" t="s">
        <v>39</v>
      </c>
      <c r="P289" s="12" t="s">
        <v>40</v>
      </c>
      <c r="Q289" s="12">
        <v>44596</v>
      </c>
      <c r="R289" s="12">
        <v>44807</v>
      </c>
      <c r="S289" s="13">
        <v>33600000</v>
      </c>
      <c r="T289" s="13">
        <v>480000</v>
      </c>
      <c r="U289" s="14">
        <v>0</v>
      </c>
      <c r="V289" s="6"/>
      <c r="W289" s="10" t="e">
        <f>VLOOKUP(V289,[1]TIPOS_ANULACION!$D$5:$E$6,2,FALSE)</f>
        <v>#N/A</v>
      </c>
      <c r="X289" s="13"/>
      <c r="Y289" s="6"/>
      <c r="Z289" s="12"/>
      <c r="AA289" s="15">
        <v>480000</v>
      </c>
      <c r="AB289" s="6" t="s">
        <v>145</v>
      </c>
      <c r="AC289" s="10">
        <f>VLOOKUP(AB289,'[1]ESTADOS ACTUALES CONTRATO'!$E$4:$F$11,2,FALSE)</f>
        <v>6</v>
      </c>
      <c r="AD289" s="6"/>
      <c r="AE289" s="6"/>
      <c r="AF289" s="6" t="s">
        <v>317</v>
      </c>
      <c r="AG289" s="16" t="s">
        <v>297</v>
      </c>
    </row>
    <row r="290" spans="1:33" hidden="1" x14ac:dyDescent="0.25">
      <c r="A290" s="4" t="s">
        <v>33</v>
      </c>
      <c r="B290" s="5">
        <f>VLOOKUP(A290,[1]LOCALIDAD!$A$3:$C$22,3,FALSE)</f>
        <v>3</v>
      </c>
      <c r="C290" s="6" t="s">
        <v>135</v>
      </c>
      <c r="D290" s="7" t="str">
        <f t="shared" si="4"/>
        <v>O230616</v>
      </c>
      <c r="E290" s="8" t="s">
        <v>136</v>
      </c>
      <c r="F290" s="8" t="s">
        <v>137</v>
      </c>
      <c r="G290" s="6">
        <v>91517570</v>
      </c>
      <c r="H290" s="8" t="s">
        <v>360</v>
      </c>
      <c r="I290" s="6" t="s">
        <v>144</v>
      </c>
      <c r="J290" s="10">
        <f>VLOOKUP(I290,[1]TIPOS_CONTRATOS!$E$4:$F$19,2,FALSE)</f>
        <v>11</v>
      </c>
      <c r="K290" s="6">
        <v>42</v>
      </c>
      <c r="L290" s="11">
        <v>2022</v>
      </c>
      <c r="M290" s="6">
        <v>67</v>
      </c>
      <c r="N290" s="6">
        <v>47</v>
      </c>
      <c r="O290" s="12" t="s">
        <v>39</v>
      </c>
      <c r="P290" s="12" t="s">
        <v>40</v>
      </c>
      <c r="Q290" s="12">
        <v>44585</v>
      </c>
      <c r="R290" s="12">
        <v>44918</v>
      </c>
      <c r="S290" s="13">
        <v>77440000</v>
      </c>
      <c r="T290" s="13">
        <v>5397334</v>
      </c>
      <c r="U290" s="14">
        <v>5397333</v>
      </c>
      <c r="V290" s="6"/>
      <c r="W290" s="10" t="e">
        <f>VLOOKUP(V290,[1]TIPOS_ANULACION!$D$5:$E$6,2,FALSE)</f>
        <v>#N/A</v>
      </c>
      <c r="X290" s="13"/>
      <c r="Y290" s="6"/>
      <c r="Z290" s="12"/>
      <c r="AA290" s="15">
        <v>1</v>
      </c>
      <c r="AB290" s="6" t="s">
        <v>145</v>
      </c>
      <c r="AC290" s="10">
        <f>VLOOKUP(AB290,'[1]ESTADOS ACTUALES CONTRATO'!$E$4:$F$11,2,FALSE)</f>
        <v>6</v>
      </c>
      <c r="AD290" s="6"/>
      <c r="AE290" s="6"/>
      <c r="AF290" s="6" t="s">
        <v>317</v>
      </c>
      <c r="AG290" s="16" t="s">
        <v>297</v>
      </c>
    </row>
    <row r="291" spans="1:33" hidden="1" x14ac:dyDescent="0.25">
      <c r="A291" s="4" t="s">
        <v>33</v>
      </c>
      <c r="B291" s="5">
        <f>VLOOKUP(A291,[1]LOCALIDAD!$A$3:$C$22,3,FALSE)</f>
        <v>3</v>
      </c>
      <c r="C291" s="6" t="s">
        <v>135</v>
      </c>
      <c r="D291" s="7" t="str">
        <f t="shared" si="4"/>
        <v>O230616</v>
      </c>
      <c r="E291" s="8" t="s">
        <v>136</v>
      </c>
      <c r="F291" s="8" t="s">
        <v>137</v>
      </c>
      <c r="G291" s="6">
        <v>1000971218</v>
      </c>
      <c r="H291" s="8" t="s">
        <v>361</v>
      </c>
      <c r="I291" s="6" t="s">
        <v>144</v>
      </c>
      <c r="J291" s="10">
        <f>VLOOKUP(I291,[1]TIPOS_CONTRATOS!$E$4:$F$19,2,FALSE)</f>
        <v>11</v>
      </c>
      <c r="K291" s="6">
        <v>1</v>
      </c>
      <c r="L291" s="11">
        <v>2022</v>
      </c>
      <c r="M291" s="6">
        <v>68</v>
      </c>
      <c r="N291" s="6">
        <v>48</v>
      </c>
      <c r="O291" s="12" t="s">
        <v>39</v>
      </c>
      <c r="P291" s="12" t="s">
        <v>56</v>
      </c>
      <c r="Q291" s="12">
        <v>44586</v>
      </c>
      <c r="R291" s="12">
        <v>44950</v>
      </c>
      <c r="S291" s="13">
        <v>58850000</v>
      </c>
      <c r="T291" s="13">
        <v>4280000</v>
      </c>
      <c r="U291" s="14">
        <v>4280000</v>
      </c>
      <c r="V291" s="6"/>
      <c r="W291" s="10" t="e">
        <f>VLOOKUP(V291,[1]TIPOS_ANULACION!$D$5:$E$6,2,FALSE)</f>
        <v>#N/A</v>
      </c>
      <c r="X291" s="13"/>
      <c r="Y291" s="6"/>
      <c r="Z291" s="12"/>
      <c r="AA291" s="15">
        <v>0</v>
      </c>
      <c r="AB291" s="6" t="s">
        <v>145</v>
      </c>
      <c r="AC291" s="10">
        <f>VLOOKUP(AB291,'[1]ESTADOS ACTUALES CONTRATO'!$E$4:$F$11,2,FALSE)</f>
        <v>6</v>
      </c>
      <c r="AD291" s="6"/>
      <c r="AE291" s="6"/>
      <c r="AF291" s="6" t="s">
        <v>149</v>
      </c>
      <c r="AG291" s="16" t="s">
        <v>149</v>
      </c>
    </row>
    <row r="292" spans="1:33" hidden="1" x14ac:dyDescent="0.25">
      <c r="A292" s="4" t="s">
        <v>33</v>
      </c>
      <c r="B292" s="5">
        <f>VLOOKUP(A292,[1]LOCALIDAD!$A$3:$C$22,3,FALSE)</f>
        <v>3</v>
      </c>
      <c r="C292" s="6" t="s">
        <v>135</v>
      </c>
      <c r="D292" s="7" t="str">
        <f t="shared" si="4"/>
        <v>O230616</v>
      </c>
      <c r="E292" s="8" t="s">
        <v>136</v>
      </c>
      <c r="F292" s="8" t="s">
        <v>137</v>
      </c>
      <c r="G292" s="6">
        <v>52433219</v>
      </c>
      <c r="H292" s="8" t="s">
        <v>362</v>
      </c>
      <c r="I292" s="6" t="s">
        <v>144</v>
      </c>
      <c r="J292" s="10">
        <f>VLOOKUP(I292,[1]TIPOS_CONTRATOS!$E$4:$F$19,2,FALSE)</f>
        <v>11</v>
      </c>
      <c r="K292" s="6">
        <v>76</v>
      </c>
      <c r="L292" s="11">
        <v>2022</v>
      </c>
      <c r="M292" s="6">
        <v>69</v>
      </c>
      <c r="N292" s="6">
        <v>49</v>
      </c>
      <c r="O292" s="12" t="s">
        <v>39</v>
      </c>
      <c r="P292" s="12" t="s">
        <v>40</v>
      </c>
      <c r="Q292" s="12">
        <v>44589</v>
      </c>
      <c r="R292" s="12">
        <v>44800</v>
      </c>
      <c r="S292" s="13">
        <v>42700000</v>
      </c>
      <c r="T292" s="13">
        <v>2440000</v>
      </c>
      <c r="U292" s="14">
        <v>0</v>
      </c>
      <c r="V292" s="6"/>
      <c r="W292" s="10" t="e">
        <f>VLOOKUP(V292,[1]TIPOS_ANULACION!$D$5:$E$6,2,FALSE)</f>
        <v>#N/A</v>
      </c>
      <c r="X292" s="13"/>
      <c r="Y292" s="6"/>
      <c r="Z292" s="12"/>
      <c r="AA292" s="15">
        <v>2440000</v>
      </c>
      <c r="AB292" s="6" t="s">
        <v>145</v>
      </c>
      <c r="AC292" s="10">
        <f>VLOOKUP(AB292,'[1]ESTADOS ACTUALES CONTRATO'!$E$4:$F$11,2,FALSE)</f>
        <v>6</v>
      </c>
      <c r="AD292" s="6"/>
      <c r="AE292" s="6"/>
      <c r="AF292" s="6" t="s">
        <v>317</v>
      </c>
      <c r="AG292" s="16" t="s">
        <v>297</v>
      </c>
    </row>
    <row r="293" spans="1:33" hidden="1" x14ac:dyDescent="0.25">
      <c r="A293" s="4" t="s">
        <v>33</v>
      </c>
      <c r="B293" s="5">
        <f>VLOOKUP(A293,[1]LOCALIDAD!$A$3:$C$22,3,FALSE)</f>
        <v>3</v>
      </c>
      <c r="C293" s="6" t="s">
        <v>135</v>
      </c>
      <c r="D293" s="7" t="str">
        <f t="shared" si="4"/>
        <v>O230616</v>
      </c>
      <c r="E293" s="8" t="s">
        <v>136</v>
      </c>
      <c r="F293" s="8" t="s">
        <v>137</v>
      </c>
      <c r="G293" s="6">
        <v>79801198</v>
      </c>
      <c r="H293" s="8" t="s">
        <v>363</v>
      </c>
      <c r="I293" s="6" t="s">
        <v>144</v>
      </c>
      <c r="J293" s="10">
        <f>VLOOKUP(I293,[1]TIPOS_CONTRATOS!$E$4:$F$19,2,FALSE)</f>
        <v>11</v>
      </c>
      <c r="K293" s="6">
        <v>132</v>
      </c>
      <c r="L293" s="11">
        <v>2022</v>
      </c>
      <c r="M293" s="6">
        <v>70</v>
      </c>
      <c r="N293" s="6">
        <v>50</v>
      </c>
      <c r="O293" s="12" t="s">
        <v>39</v>
      </c>
      <c r="P293" s="12" t="s">
        <v>40</v>
      </c>
      <c r="Q293" s="12">
        <v>44588</v>
      </c>
      <c r="R293" s="12">
        <v>44799</v>
      </c>
      <c r="S293" s="13">
        <v>33600000</v>
      </c>
      <c r="T293" s="13">
        <v>1120000</v>
      </c>
      <c r="U293" s="14">
        <v>0</v>
      </c>
      <c r="V293" s="6"/>
      <c r="W293" s="10" t="e">
        <f>VLOOKUP(V293,[1]TIPOS_ANULACION!$D$5:$E$6,2,FALSE)</f>
        <v>#N/A</v>
      </c>
      <c r="X293" s="13"/>
      <c r="Y293" s="6"/>
      <c r="Z293" s="12"/>
      <c r="AA293" s="15">
        <v>1120000</v>
      </c>
      <c r="AB293" s="6" t="s">
        <v>145</v>
      </c>
      <c r="AC293" s="10">
        <f>VLOOKUP(AB293,'[1]ESTADOS ACTUALES CONTRATO'!$E$4:$F$11,2,FALSE)</f>
        <v>6</v>
      </c>
      <c r="AD293" s="6"/>
      <c r="AE293" s="6"/>
      <c r="AF293" s="6" t="s">
        <v>317</v>
      </c>
      <c r="AG293" s="16" t="s">
        <v>297</v>
      </c>
    </row>
    <row r="294" spans="1:33" hidden="1" x14ac:dyDescent="0.25">
      <c r="A294" s="4" t="s">
        <v>33</v>
      </c>
      <c r="B294" s="5">
        <f>VLOOKUP(A294,[1]LOCALIDAD!$A$3:$C$22,3,FALSE)</f>
        <v>3</v>
      </c>
      <c r="C294" s="6" t="s">
        <v>135</v>
      </c>
      <c r="D294" s="7" t="str">
        <f t="shared" si="4"/>
        <v>O230616</v>
      </c>
      <c r="E294" s="8" t="s">
        <v>136</v>
      </c>
      <c r="F294" s="8" t="s">
        <v>137</v>
      </c>
      <c r="G294" s="6">
        <v>1032358324</v>
      </c>
      <c r="H294" s="8" t="s">
        <v>364</v>
      </c>
      <c r="I294" s="6" t="s">
        <v>144</v>
      </c>
      <c r="J294" s="10">
        <f>VLOOKUP(I294,[1]TIPOS_CONTRATOS!$E$4:$F$19,2,FALSE)</f>
        <v>11</v>
      </c>
      <c r="K294" s="6">
        <v>124</v>
      </c>
      <c r="L294" s="11">
        <v>2022</v>
      </c>
      <c r="M294" s="6">
        <v>71</v>
      </c>
      <c r="N294" s="6">
        <v>51</v>
      </c>
      <c r="O294" s="12" t="s">
        <v>39</v>
      </c>
      <c r="P294" s="12" t="s">
        <v>56</v>
      </c>
      <c r="Q294" s="12">
        <v>44593</v>
      </c>
      <c r="R294" s="12">
        <v>44886</v>
      </c>
      <c r="S294" s="13">
        <v>20720000</v>
      </c>
      <c r="T294" s="13">
        <v>2072001</v>
      </c>
      <c r="U294" s="14">
        <v>690667</v>
      </c>
      <c r="V294" s="6"/>
      <c r="W294" s="10" t="e">
        <f>VLOOKUP(V294,[1]TIPOS_ANULACION!$D$5:$E$6,2,FALSE)</f>
        <v>#N/A</v>
      </c>
      <c r="X294" s="13"/>
      <c r="Y294" s="6"/>
      <c r="Z294" s="12"/>
      <c r="AA294" s="15">
        <v>1381334</v>
      </c>
      <c r="AB294" s="6" t="s">
        <v>145</v>
      </c>
      <c r="AC294" s="10">
        <f>VLOOKUP(AB294,'[1]ESTADOS ACTUALES CONTRATO'!$E$4:$F$11,2,FALSE)</f>
        <v>6</v>
      </c>
      <c r="AD294" s="6"/>
      <c r="AE294" s="6"/>
      <c r="AF294" s="6" t="s">
        <v>317</v>
      </c>
      <c r="AG294" s="16" t="s">
        <v>297</v>
      </c>
    </row>
    <row r="295" spans="1:33" hidden="1" x14ac:dyDescent="0.25">
      <c r="A295" s="4" t="s">
        <v>33</v>
      </c>
      <c r="B295" s="5">
        <f>VLOOKUP(A295,[1]LOCALIDAD!$A$3:$C$22,3,FALSE)</f>
        <v>3</v>
      </c>
      <c r="C295" s="6" t="s">
        <v>135</v>
      </c>
      <c r="D295" s="7" t="str">
        <f t="shared" si="4"/>
        <v>O230616</v>
      </c>
      <c r="E295" s="8" t="s">
        <v>136</v>
      </c>
      <c r="F295" s="8" t="s">
        <v>137</v>
      </c>
      <c r="G295" s="6">
        <v>1018502859</v>
      </c>
      <c r="H295" s="8" t="s">
        <v>365</v>
      </c>
      <c r="I295" s="6" t="s">
        <v>144</v>
      </c>
      <c r="J295" s="10">
        <f>VLOOKUP(I295,[1]TIPOS_CONTRATOS!$E$4:$F$19,2,FALSE)</f>
        <v>11</v>
      </c>
      <c r="K295" s="6">
        <v>125</v>
      </c>
      <c r="L295" s="11">
        <v>2022</v>
      </c>
      <c r="M295" s="6">
        <v>72</v>
      </c>
      <c r="N295" s="6">
        <v>52</v>
      </c>
      <c r="O295" s="12" t="s">
        <v>39</v>
      </c>
      <c r="P295" s="12" t="s">
        <v>56</v>
      </c>
      <c r="Q295" s="12">
        <v>44587</v>
      </c>
      <c r="R295" s="12">
        <v>44951</v>
      </c>
      <c r="S295" s="13">
        <v>32560000</v>
      </c>
      <c r="T295" s="13">
        <v>2466667</v>
      </c>
      <c r="U295" s="14">
        <v>2466667</v>
      </c>
      <c r="V295" s="6"/>
      <c r="W295" s="10" t="e">
        <f>VLOOKUP(V295,[1]TIPOS_ANULACION!$D$5:$E$6,2,FALSE)</f>
        <v>#N/A</v>
      </c>
      <c r="X295" s="13"/>
      <c r="Y295" s="6"/>
      <c r="Z295" s="12"/>
      <c r="AA295" s="15">
        <v>0</v>
      </c>
      <c r="AB295" s="6" t="s">
        <v>145</v>
      </c>
      <c r="AC295" s="10">
        <f>VLOOKUP(AB295,'[1]ESTADOS ACTUALES CONTRATO'!$E$4:$F$11,2,FALSE)</f>
        <v>6</v>
      </c>
      <c r="AD295" s="6"/>
      <c r="AE295" s="6"/>
      <c r="AF295" s="6" t="s">
        <v>149</v>
      </c>
      <c r="AG295" s="16" t="s">
        <v>149</v>
      </c>
    </row>
    <row r="296" spans="1:33" hidden="1" x14ac:dyDescent="0.25">
      <c r="A296" s="4" t="s">
        <v>33</v>
      </c>
      <c r="B296" s="5">
        <f>VLOOKUP(A296,[1]LOCALIDAD!$A$3:$C$22,3,FALSE)</f>
        <v>3</v>
      </c>
      <c r="C296" s="6" t="s">
        <v>135</v>
      </c>
      <c r="D296" s="7" t="str">
        <f t="shared" si="4"/>
        <v>O230616</v>
      </c>
      <c r="E296" s="8" t="s">
        <v>136</v>
      </c>
      <c r="F296" s="8" t="s">
        <v>137</v>
      </c>
      <c r="G296" s="6">
        <v>1000580349</v>
      </c>
      <c r="H296" s="8" t="s">
        <v>366</v>
      </c>
      <c r="I296" s="6" t="s">
        <v>144</v>
      </c>
      <c r="J296" s="10">
        <f>VLOOKUP(I296,[1]TIPOS_CONTRATOS!$E$4:$F$19,2,FALSE)</f>
        <v>11</v>
      </c>
      <c r="K296" s="6">
        <v>141</v>
      </c>
      <c r="L296" s="11">
        <v>2022</v>
      </c>
      <c r="M296" s="6">
        <v>73</v>
      </c>
      <c r="N296" s="6">
        <v>53</v>
      </c>
      <c r="O296" s="12" t="s">
        <v>39</v>
      </c>
      <c r="P296" s="12" t="s">
        <v>40</v>
      </c>
      <c r="Q296" s="12">
        <v>44587</v>
      </c>
      <c r="R296" s="12">
        <v>44798</v>
      </c>
      <c r="S296" s="13">
        <v>16450000</v>
      </c>
      <c r="T296" s="13">
        <v>78335</v>
      </c>
      <c r="U296" s="14">
        <v>0</v>
      </c>
      <c r="V296" s="6"/>
      <c r="W296" s="10" t="e">
        <f>VLOOKUP(V296,[1]TIPOS_ANULACION!$D$5:$E$6,2,FALSE)</f>
        <v>#N/A</v>
      </c>
      <c r="X296" s="13"/>
      <c r="Y296" s="6"/>
      <c r="Z296" s="12"/>
      <c r="AA296" s="15">
        <v>78335</v>
      </c>
      <c r="AB296" s="6" t="s">
        <v>145</v>
      </c>
      <c r="AC296" s="10">
        <f>VLOOKUP(AB296,'[1]ESTADOS ACTUALES CONTRATO'!$E$4:$F$11,2,FALSE)</f>
        <v>6</v>
      </c>
      <c r="AD296" s="6"/>
      <c r="AE296" s="6"/>
      <c r="AF296" s="6" t="s">
        <v>317</v>
      </c>
      <c r="AG296" s="16" t="s">
        <v>297</v>
      </c>
    </row>
    <row r="297" spans="1:33" hidden="1" x14ac:dyDescent="0.25">
      <c r="A297" s="4" t="s">
        <v>33</v>
      </c>
      <c r="B297" s="5">
        <f>VLOOKUP(A297,[1]LOCALIDAD!$A$3:$C$22,3,FALSE)</f>
        <v>3</v>
      </c>
      <c r="C297" s="6" t="s">
        <v>135</v>
      </c>
      <c r="D297" s="7" t="str">
        <f t="shared" si="4"/>
        <v>O230616</v>
      </c>
      <c r="E297" s="8" t="s">
        <v>136</v>
      </c>
      <c r="F297" s="8" t="s">
        <v>137</v>
      </c>
      <c r="G297" s="6">
        <v>52848684</v>
      </c>
      <c r="H297" s="8" t="s">
        <v>367</v>
      </c>
      <c r="I297" s="6" t="s">
        <v>144</v>
      </c>
      <c r="J297" s="10">
        <f>VLOOKUP(I297,[1]TIPOS_CONTRATOS!$E$4:$F$19,2,FALSE)</f>
        <v>11</v>
      </c>
      <c r="K297" s="6">
        <v>134</v>
      </c>
      <c r="L297" s="11">
        <v>2022</v>
      </c>
      <c r="M297" s="6">
        <v>74</v>
      </c>
      <c r="N297" s="6">
        <v>54</v>
      </c>
      <c r="O297" s="12" t="s">
        <v>39</v>
      </c>
      <c r="P297" s="12" t="s">
        <v>56</v>
      </c>
      <c r="Q297" s="12">
        <v>44588</v>
      </c>
      <c r="R297" s="12">
        <v>44803</v>
      </c>
      <c r="S297" s="13">
        <v>33600000</v>
      </c>
      <c r="T297" s="13">
        <v>1120000</v>
      </c>
      <c r="U297" s="14">
        <v>0</v>
      </c>
      <c r="V297" s="6" t="s">
        <v>83</v>
      </c>
      <c r="W297" s="10">
        <f>VLOOKUP(V297,[1]TIPOS_ANULACION!$D$5:$E$6,2,FALSE)</f>
        <v>1</v>
      </c>
      <c r="X297" s="13">
        <v>1120000</v>
      </c>
      <c r="Y297" s="6">
        <v>1</v>
      </c>
      <c r="Z297" s="12">
        <v>45198</v>
      </c>
      <c r="AA297" s="15">
        <v>0</v>
      </c>
      <c r="AB297" s="6" t="s">
        <v>145</v>
      </c>
      <c r="AC297" s="10">
        <f>VLOOKUP(AB297,'[1]ESTADOS ACTUALES CONTRATO'!$E$4:$F$11,2,FALSE)</f>
        <v>6</v>
      </c>
      <c r="AD297" s="6"/>
      <c r="AE297" s="6"/>
      <c r="AF297" s="6" t="s">
        <v>368</v>
      </c>
      <c r="AG297" s="16" t="s">
        <v>369</v>
      </c>
    </row>
    <row r="298" spans="1:33" hidden="1" x14ac:dyDescent="0.25">
      <c r="A298" s="4" t="s">
        <v>33</v>
      </c>
      <c r="B298" s="5">
        <f>VLOOKUP(A298,[1]LOCALIDAD!$A$3:$C$22,3,FALSE)</f>
        <v>3</v>
      </c>
      <c r="C298" s="6" t="s">
        <v>135</v>
      </c>
      <c r="D298" s="7" t="str">
        <f t="shared" si="4"/>
        <v>O230616</v>
      </c>
      <c r="E298" s="8" t="s">
        <v>136</v>
      </c>
      <c r="F298" s="8" t="s">
        <v>137</v>
      </c>
      <c r="G298" s="6">
        <v>1012377174</v>
      </c>
      <c r="H298" s="8" t="s">
        <v>370</v>
      </c>
      <c r="I298" s="6" t="s">
        <v>144</v>
      </c>
      <c r="J298" s="10">
        <f>VLOOKUP(I298,[1]TIPOS_CONTRATOS!$E$4:$F$19,2,FALSE)</f>
        <v>11</v>
      </c>
      <c r="K298" s="6">
        <v>147</v>
      </c>
      <c r="L298" s="11">
        <v>2022</v>
      </c>
      <c r="M298" s="6">
        <v>75</v>
      </c>
      <c r="N298" s="6">
        <v>55</v>
      </c>
      <c r="O298" s="12" t="s">
        <v>39</v>
      </c>
      <c r="P298" s="12" t="s">
        <v>40</v>
      </c>
      <c r="Q298" s="12">
        <v>44593</v>
      </c>
      <c r="R298" s="12">
        <v>44773</v>
      </c>
      <c r="S298" s="13">
        <v>28800000</v>
      </c>
      <c r="T298" s="13">
        <v>800000</v>
      </c>
      <c r="U298" s="14">
        <v>0</v>
      </c>
      <c r="V298" s="6"/>
      <c r="W298" s="10" t="e">
        <f>VLOOKUP(V298,[1]TIPOS_ANULACION!$D$5:$E$6,2,FALSE)</f>
        <v>#N/A</v>
      </c>
      <c r="X298" s="13"/>
      <c r="Y298" s="6"/>
      <c r="Z298" s="12"/>
      <c r="AA298" s="15">
        <v>800000</v>
      </c>
      <c r="AB298" s="6" t="s">
        <v>145</v>
      </c>
      <c r="AC298" s="10">
        <f>VLOOKUP(AB298,'[1]ESTADOS ACTUALES CONTRATO'!$E$4:$F$11,2,FALSE)</f>
        <v>6</v>
      </c>
      <c r="AD298" s="6"/>
      <c r="AE298" s="6"/>
      <c r="AF298" s="6" t="s">
        <v>368</v>
      </c>
      <c r="AG298" s="16" t="s">
        <v>369</v>
      </c>
    </row>
    <row r="299" spans="1:33" hidden="1" x14ac:dyDescent="0.25">
      <c r="A299" s="4" t="s">
        <v>33</v>
      </c>
      <c r="B299" s="5">
        <f>VLOOKUP(A299,[1]LOCALIDAD!$A$3:$C$22,3,FALSE)</f>
        <v>3</v>
      </c>
      <c r="C299" s="6" t="s">
        <v>135</v>
      </c>
      <c r="D299" s="7" t="str">
        <f t="shared" si="4"/>
        <v>O230616</v>
      </c>
      <c r="E299" s="8" t="s">
        <v>136</v>
      </c>
      <c r="F299" s="8" t="s">
        <v>137</v>
      </c>
      <c r="G299" s="6">
        <v>1014263010</v>
      </c>
      <c r="H299" s="8" t="s">
        <v>371</v>
      </c>
      <c r="I299" s="6" t="s">
        <v>144</v>
      </c>
      <c r="J299" s="10">
        <f>VLOOKUP(I299,[1]TIPOS_CONTRATOS!$E$4:$F$19,2,FALSE)</f>
        <v>11</v>
      </c>
      <c r="K299" s="6">
        <v>148</v>
      </c>
      <c r="L299" s="11">
        <v>2022</v>
      </c>
      <c r="M299" s="6">
        <v>76</v>
      </c>
      <c r="N299" s="6">
        <v>56</v>
      </c>
      <c r="O299" s="12" t="s">
        <v>39</v>
      </c>
      <c r="P299" s="12" t="s">
        <v>40</v>
      </c>
      <c r="Q299" s="12">
        <v>44593</v>
      </c>
      <c r="R299" s="12">
        <v>44773</v>
      </c>
      <c r="S299" s="13">
        <v>28800000</v>
      </c>
      <c r="T299" s="13">
        <v>4800000</v>
      </c>
      <c r="U299" s="14">
        <v>4800000</v>
      </c>
      <c r="V299" s="6"/>
      <c r="W299" s="10" t="e">
        <f>VLOOKUP(V299,[1]TIPOS_ANULACION!$D$5:$E$6,2,FALSE)</f>
        <v>#N/A</v>
      </c>
      <c r="X299" s="13"/>
      <c r="Y299" s="6"/>
      <c r="Z299" s="12"/>
      <c r="AA299" s="15">
        <v>0</v>
      </c>
      <c r="AB299" s="6" t="s">
        <v>145</v>
      </c>
      <c r="AC299" s="10">
        <f>VLOOKUP(AB299,'[1]ESTADOS ACTUALES CONTRATO'!$E$4:$F$11,2,FALSE)</f>
        <v>6</v>
      </c>
      <c r="AD299" s="6"/>
      <c r="AE299" s="6"/>
      <c r="AF299" s="6" t="s">
        <v>368</v>
      </c>
      <c r="AG299" s="16" t="s">
        <v>369</v>
      </c>
    </row>
    <row r="300" spans="1:33" hidden="1" x14ac:dyDescent="0.25">
      <c r="A300" s="4" t="s">
        <v>33</v>
      </c>
      <c r="B300" s="5">
        <f>VLOOKUP(A300,[1]LOCALIDAD!$A$3:$C$22,3,FALSE)</f>
        <v>3</v>
      </c>
      <c r="C300" s="6" t="s">
        <v>135</v>
      </c>
      <c r="D300" s="7" t="str">
        <f t="shared" si="4"/>
        <v>O230616</v>
      </c>
      <c r="E300" s="8" t="s">
        <v>136</v>
      </c>
      <c r="F300" s="8" t="s">
        <v>137</v>
      </c>
      <c r="G300" s="6">
        <v>1022993911</v>
      </c>
      <c r="H300" s="8" t="s">
        <v>180</v>
      </c>
      <c r="I300" s="6" t="s">
        <v>144</v>
      </c>
      <c r="J300" s="10">
        <f>VLOOKUP(I300,[1]TIPOS_CONTRATOS!$E$4:$F$19,2,FALSE)</f>
        <v>11</v>
      </c>
      <c r="K300" s="6">
        <v>83</v>
      </c>
      <c r="L300" s="11">
        <v>2022</v>
      </c>
      <c r="M300" s="6">
        <v>77</v>
      </c>
      <c r="N300" s="6">
        <v>57</v>
      </c>
      <c r="O300" s="12" t="s">
        <v>39</v>
      </c>
      <c r="P300" s="12" t="s">
        <v>40</v>
      </c>
      <c r="Q300" s="12">
        <v>44589</v>
      </c>
      <c r="R300" s="12">
        <v>44922</v>
      </c>
      <c r="S300" s="13">
        <v>52800000</v>
      </c>
      <c r="T300" s="13">
        <v>4320000</v>
      </c>
      <c r="U300" s="14">
        <v>4320000</v>
      </c>
      <c r="V300" s="6"/>
      <c r="W300" s="10" t="e">
        <f>VLOOKUP(V300,[1]TIPOS_ANULACION!$D$5:$E$6,2,FALSE)</f>
        <v>#N/A</v>
      </c>
      <c r="X300" s="13"/>
      <c r="Y300" s="6"/>
      <c r="Z300" s="12"/>
      <c r="AA300" s="15">
        <v>0</v>
      </c>
      <c r="AB300" s="6" t="s">
        <v>145</v>
      </c>
      <c r="AC300" s="10">
        <f>VLOOKUP(AB300,'[1]ESTADOS ACTUALES CONTRATO'!$E$4:$F$11,2,FALSE)</f>
        <v>6</v>
      </c>
      <c r="AD300" s="6"/>
      <c r="AE300" s="6"/>
      <c r="AF300" s="6" t="s">
        <v>149</v>
      </c>
      <c r="AG300" s="16" t="s">
        <v>149</v>
      </c>
    </row>
    <row r="301" spans="1:33" hidden="1" x14ac:dyDescent="0.25">
      <c r="A301" s="4" t="s">
        <v>33</v>
      </c>
      <c r="B301" s="5">
        <f>VLOOKUP(A301,[1]LOCALIDAD!$A$3:$C$22,3,FALSE)</f>
        <v>3</v>
      </c>
      <c r="C301" s="6" t="s">
        <v>135</v>
      </c>
      <c r="D301" s="7" t="str">
        <f t="shared" si="4"/>
        <v>O230616</v>
      </c>
      <c r="E301" s="8" t="s">
        <v>136</v>
      </c>
      <c r="F301" s="8" t="s">
        <v>137</v>
      </c>
      <c r="G301" s="6">
        <v>53119341</v>
      </c>
      <c r="H301" s="8" t="s">
        <v>372</v>
      </c>
      <c r="I301" s="6" t="s">
        <v>144</v>
      </c>
      <c r="J301" s="10">
        <f>VLOOKUP(I301,[1]TIPOS_CONTRATOS!$E$4:$F$19,2,FALSE)</f>
        <v>11</v>
      </c>
      <c r="K301" s="6">
        <v>11</v>
      </c>
      <c r="L301" s="11">
        <v>2022</v>
      </c>
      <c r="M301" s="6">
        <v>78</v>
      </c>
      <c r="N301" s="6">
        <v>58</v>
      </c>
      <c r="O301" s="12" t="s">
        <v>39</v>
      </c>
      <c r="P301" s="12" t="s">
        <v>56</v>
      </c>
      <c r="Q301" s="12">
        <v>44573</v>
      </c>
      <c r="R301" s="12">
        <v>44937</v>
      </c>
      <c r="S301" s="13">
        <v>67100000</v>
      </c>
      <c r="T301" s="13">
        <v>2236667</v>
      </c>
      <c r="U301" s="14">
        <v>2236667</v>
      </c>
      <c r="V301" s="6"/>
      <c r="W301" s="10" t="e">
        <f>VLOOKUP(V301,[1]TIPOS_ANULACION!$D$5:$E$6,2,FALSE)</f>
        <v>#N/A</v>
      </c>
      <c r="X301" s="13"/>
      <c r="Y301" s="6"/>
      <c r="Z301" s="12"/>
      <c r="AA301" s="15">
        <v>0</v>
      </c>
      <c r="AB301" s="6" t="s">
        <v>145</v>
      </c>
      <c r="AC301" s="10">
        <f>VLOOKUP(AB301,'[1]ESTADOS ACTUALES CONTRATO'!$E$4:$F$11,2,FALSE)</f>
        <v>6</v>
      </c>
      <c r="AD301" s="6"/>
      <c r="AE301" s="6"/>
      <c r="AF301" s="6" t="s">
        <v>149</v>
      </c>
      <c r="AG301" s="16" t="s">
        <v>149</v>
      </c>
    </row>
    <row r="302" spans="1:33" hidden="1" x14ac:dyDescent="0.25">
      <c r="A302" s="4" t="s">
        <v>33</v>
      </c>
      <c r="B302" s="5">
        <f>VLOOKUP(A302,[1]LOCALIDAD!$A$3:$C$22,3,FALSE)</f>
        <v>3</v>
      </c>
      <c r="C302" s="6" t="s">
        <v>135</v>
      </c>
      <c r="D302" s="7" t="str">
        <f t="shared" si="4"/>
        <v>O230616</v>
      </c>
      <c r="E302" s="8" t="s">
        <v>136</v>
      </c>
      <c r="F302" s="8" t="s">
        <v>137</v>
      </c>
      <c r="G302" s="6">
        <v>79765033</v>
      </c>
      <c r="H302" s="8" t="s">
        <v>373</v>
      </c>
      <c r="I302" s="6" t="s">
        <v>144</v>
      </c>
      <c r="J302" s="10">
        <f>VLOOKUP(I302,[1]TIPOS_CONTRATOS!$E$4:$F$19,2,FALSE)</f>
        <v>11</v>
      </c>
      <c r="K302" s="6">
        <v>12</v>
      </c>
      <c r="L302" s="11">
        <v>2022</v>
      </c>
      <c r="M302" s="6">
        <v>79</v>
      </c>
      <c r="N302" s="6">
        <v>59</v>
      </c>
      <c r="O302" s="12" t="s">
        <v>39</v>
      </c>
      <c r="P302" s="12" t="s">
        <v>56</v>
      </c>
      <c r="Q302" s="12">
        <v>44574</v>
      </c>
      <c r="R302" s="12">
        <v>44938</v>
      </c>
      <c r="S302" s="13">
        <v>83160000</v>
      </c>
      <c r="T302" s="13">
        <v>3024000</v>
      </c>
      <c r="U302" s="14">
        <v>3024000</v>
      </c>
      <c r="V302" s="6"/>
      <c r="W302" s="10" t="e">
        <f>VLOOKUP(V302,[1]TIPOS_ANULACION!$D$5:$E$6,2,FALSE)</f>
        <v>#N/A</v>
      </c>
      <c r="X302" s="13"/>
      <c r="Y302" s="6"/>
      <c r="Z302" s="12"/>
      <c r="AA302" s="15">
        <v>0</v>
      </c>
      <c r="AB302" s="6" t="s">
        <v>145</v>
      </c>
      <c r="AC302" s="10">
        <f>VLOOKUP(AB302,'[1]ESTADOS ACTUALES CONTRATO'!$E$4:$F$11,2,FALSE)</f>
        <v>6</v>
      </c>
      <c r="AD302" s="6"/>
      <c r="AE302" s="6"/>
      <c r="AF302" s="6" t="s">
        <v>149</v>
      </c>
      <c r="AG302" s="16" t="s">
        <v>149</v>
      </c>
    </row>
    <row r="303" spans="1:33" hidden="1" x14ac:dyDescent="0.25">
      <c r="A303" s="4" t="s">
        <v>33</v>
      </c>
      <c r="B303" s="5">
        <f>VLOOKUP(A303,[1]LOCALIDAD!$A$3:$C$22,3,FALSE)</f>
        <v>3</v>
      </c>
      <c r="C303" s="6" t="s">
        <v>135</v>
      </c>
      <c r="D303" s="7" t="str">
        <f t="shared" si="4"/>
        <v>O230616</v>
      </c>
      <c r="E303" s="8" t="s">
        <v>136</v>
      </c>
      <c r="F303" s="8" t="s">
        <v>137</v>
      </c>
      <c r="G303" s="6">
        <v>900990752</v>
      </c>
      <c r="H303" s="8" t="s">
        <v>374</v>
      </c>
      <c r="I303" s="6" t="s">
        <v>63</v>
      </c>
      <c r="J303" s="10">
        <f>VLOOKUP(I303,[1]TIPOS_CONTRATOS!$E$4:$F$19,2,FALSE)</f>
        <v>13</v>
      </c>
      <c r="K303" s="6">
        <v>152</v>
      </c>
      <c r="L303" s="11">
        <v>2022</v>
      </c>
      <c r="M303" s="6">
        <v>80</v>
      </c>
      <c r="N303" s="6">
        <v>60</v>
      </c>
      <c r="O303" s="12" t="s">
        <v>39</v>
      </c>
      <c r="P303" s="12" t="s">
        <v>40</v>
      </c>
      <c r="Q303" s="12">
        <v>44655</v>
      </c>
      <c r="R303" s="12">
        <v>44715</v>
      </c>
      <c r="S303" s="13">
        <v>14178000</v>
      </c>
      <c r="T303" s="13">
        <v>7514000</v>
      </c>
      <c r="U303" s="14">
        <v>7514000</v>
      </c>
      <c r="V303" s="6"/>
      <c r="W303" s="10" t="e">
        <f>VLOOKUP(V303,[1]TIPOS_ANULACION!$D$5:$E$6,2,FALSE)</f>
        <v>#N/A</v>
      </c>
      <c r="X303" s="13"/>
      <c r="Y303" s="6"/>
      <c r="Z303" s="12"/>
      <c r="AA303" s="15">
        <v>0</v>
      </c>
      <c r="AB303" s="6" t="s">
        <v>41</v>
      </c>
      <c r="AC303" s="10">
        <f>VLOOKUP(AB303,'[1]ESTADOS ACTUALES CONTRATO'!$E$4:$F$11,2,FALSE)</f>
        <v>2</v>
      </c>
      <c r="AD303" s="6"/>
      <c r="AE303" s="6"/>
      <c r="AF303" s="6" t="s">
        <v>85</v>
      </c>
      <c r="AG303" s="16" t="s">
        <v>375</v>
      </c>
    </row>
    <row r="304" spans="1:33" hidden="1" x14ac:dyDescent="0.25">
      <c r="A304" s="4" t="s">
        <v>33</v>
      </c>
      <c r="B304" s="5">
        <f>VLOOKUP(A304,[1]LOCALIDAD!$A$3:$C$22,3,FALSE)</f>
        <v>3</v>
      </c>
      <c r="C304" s="6" t="s">
        <v>135</v>
      </c>
      <c r="D304" s="7" t="str">
        <f t="shared" si="4"/>
        <v>O230616</v>
      </c>
      <c r="E304" s="8" t="s">
        <v>136</v>
      </c>
      <c r="F304" s="8" t="s">
        <v>137</v>
      </c>
      <c r="G304" s="6">
        <v>1014180831</v>
      </c>
      <c r="H304" s="8" t="s">
        <v>376</v>
      </c>
      <c r="I304" s="6" t="s">
        <v>144</v>
      </c>
      <c r="J304" s="10">
        <f>VLOOKUP(I304,[1]TIPOS_CONTRATOS!$E$4:$F$19,2,FALSE)</f>
        <v>11</v>
      </c>
      <c r="K304" s="6">
        <v>164</v>
      </c>
      <c r="L304" s="11">
        <v>2022</v>
      </c>
      <c r="M304" s="6">
        <v>81</v>
      </c>
      <c r="N304" s="6">
        <v>61</v>
      </c>
      <c r="O304" s="12" t="s">
        <v>39</v>
      </c>
      <c r="P304" s="12" t="s">
        <v>56</v>
      </c>
      <c r="Q304" s="12">
        <v>44764</v>
      </c>
      <c r="R304" s="12">
        <v>44947</v>
      </c>
      <c r="S304" s="13">
        <v>37500000</v>
      </c>
      <c r="T304" s="13">
        <v>5250000</v>
      </c>
      <c r="U304" s="14">
        <v>5250000</v>
      </c>
      <c r="V304" s="6"/>
      <c r="W304" s="10" t="e">
        <f>VLOOKUP(V304,[1]TIPOS_ANULACION!$D$5:$E$6,2,FALSE)</f>
        <v>#N/A</v>
      </c>
      <c r="X304" s="13"/>
      <c r="Y304" s="6"/>
      <c r="Z304" s="12"/>
      <c r="AA304" s="15">
        <v>0</v>
      </c>
      <c r="AB304" s="6" t="s">
        <v>145</v>
      </c>
      <c r="AC304" s="10">
        <f>VLOOKUP(AB304,'[1]ESTADOS ACTUALES CONTRATO'!$E$4:$F$11,2,FALSE)</f>
        <v>6</v>
      </c>
      <c r="AD304" s="6"/>
      <c r="AE304" s="6"/>
      <c r="AF304" s="6" t="s">
        <v>149</v>
      </c>
      <c r="AG304" s="16" t="s">
        <v>149</v>
      </c>
    </row>
    <row r="305" spans="1:33" hidden="1" x14ac:dyDescent="0.25">
      <c r="A305" s="4" t="s">
        <v>33</v>
      </c>
      <c r="B305" s="5">
        <f>VLOOKUP(A305,[1]LOCALIDAD!$A$3:$C$22,3,FALSE)</f>
        <v>3</v>
      </c>
      <c r="C305" s="6" t="s">
        <v>135</v>
      </c>
      <c r="D305" s="7" t="str">
        <f t="shared" si="4"/>
        <v>O230616</v>
      </c>
      <c r="E305" s="8" t="s">
        <v>136</v>
      </c>
      <c r="F305" s="8" t="s">
        <v>137</v>
      </c>
      <c r="G305" s="6">
        <v>80166444</v>
      </c>
      <c r="H305" s="8" t="s">
        <v>377</v>
      </c>
      <c r="I305" s="6" t="s">
        <v>144</v>
      </c>
      <c r="J305" s="10">
        <f>VLOOKUP(I305,[1]TIPOS_CONTRATOS!$E$4:$F$19,2,FALSE)</f>
        <v>11</v>
      </c>
      <c r="K305" s="6">
        <v>165</v>
      </c>
      <c r="L305" s="11">
        <v>2022</v>
      </c>
      <c r="M305" s="6">
        <v>82</v>
      </c>
      <c r="N305" s="6">
        <v>62</v>
      </c>
      <c r="O305" s="12" t="s">
        <v>39</v>
      </c>
      <c r="P305" s="12" t="s">
        <v>56</v>
      </c>
      <c r="Q305" s="12">
        <v>44764</v>
      </c>
      <c r="R305" s="12">
        <v>44947</v>
      </c>
      <c r="S305" s="13">
        <v>40390000</v>
      </c>
      <c r="T305" s="13">
        <v>5654600</v>
      </c>
      <c r="U305" s="14">
        <v>5654600</v>
      </c>
      <c r="V305" s="6"/>
      <c r="W305" s="10" t="e">
        <f>VLOOKUP(V305,[1]TIPOS_ANULACION!$D$5:$E$6,2,FALSE)</f>
        <v>#N/A</v>
      </c>
      <c r="X305" s="13"/>
      <c r="Y305" s="6"/>
      <c r="Z305" s="12"/>
      <c r="AA305" s="15">
        <v>0</v>
      </c>
      <c r="AB305" s="6" t="s">
        <v>145</v>
      </c>
      <c r="AC305" s="10">
        <f>VLOOKUP(AB305,'[1]ESTADOS ACTUALES CONTRATO'!$E$4:$F$11,2,FALSE)</f>
        <v>6</v>
      </c>
      <c r="AD305" s="6"/>
      <c r="AE305" s="6"/>
      <c r="AF305" s="6" t="s">
        <v>149</v>
      </c>
      <c r="AG305" s="16" t="s">
        <v>149</v>
      </c>
    </row>
    <row r="306" spans="1:33" hidden="1" x14ac:dyDescent="0.25">
      <c r="A306" s="4" t="s">
        <v>33</v>
      </c>
      <c r="B306" s="5">
        <f>VLOOKUP(A306,[1]LOCALIDAD!$A$3:$C$22,3,FALSE)</f>
        <v>3</v>
      </c>
      <c r="C306" s="6" t="s">
        <v>135</v>
      </c>
      <c r="D306" s="7" t="str">
        <f t="shared" si="4"/>
        <v>O230616</v>
      </c>
      <c r="E306" s="8" t="s">
        <v>136</v>
      </c>
      <c r="F306" s="8" t="s">
        <v>137</v>
      </c>
      <c r="G306" s="6">
        <v>80822570</v>
      </c>
      <c r="H306" s="8" t="s">
        <v>378</v>
      </c>
      <c r="I306" s="6" t="s">
        <v>144</v>
      </c>
      <c r="J306" s="10">
        <f>VLOOKUP(I306,[1]TIPOS_CONTRATOS!$E$4:$F$19,2,FALSE)</f>
        <v>11</v>
      </c>
      <c r="K306" s="6">
        <v>169</v>
      </c>
      <c r="L306" s="11">
        <v>2022</v>
      </c>
      <c r="M306" s="6">
        <v>83</v>
      </c>
      <c r="N306" s="6">
        <v>63</v>
      </c>
      <c r="O306" s="12" t="s">
        <v>39</v>
      </c>
      <c r="P306" s="12" t="s">
        <v>56</v>
      </c>
      <c r="Q306" s="12">
        <v>44769</v>
      </c>
      <c r="R306" s="12">
        <v>44952</v>
      </c>
      <c r="S306" s="13">
        <v>40390000</v>
      </c>
      <c r="T306" s="13">
        <v>7000933</v>
      </c>
      <c r="U306" s="14">
        <v>7000933</v>
      </c>
      <c r="V306" s="6"/>
      <c r="W306" s="10" t="e">
        <f>VLOOKUP(V306,[1]TIPOS_ANULACION!$D$5:$E$6,2,FALSE)</f>
        <v>#N/A</v>
      </c>
      <c r="X306" s="13"/>
      <c r="Y306" s="6"/>
      <c r="Z306" s="12"/>
      <c r="AA306" s="15">
        <v>0</v>
      </c>
      <c r="AB306" s="6" t="s">
        <v>145</v>
      </c>
      <c r="AC306" s="10">
        <f>VLOOKUP(AB306,'[1]ESTADOS ACTUALES CONTRATO'!$E$4:$F$11,2,FALSE)</f>
        <v>6</v>
      </c>
      <c r="AD306" s="6"/>
      <c r="AE306" s="6"/>
      <c r="AF306" s="6" t="s">
        <v>149</v>
      </c>
      <c r="AG306" s="16" t="s">
        <v>149</v>
      </c>
    </row>
    <row r="307" spans="1:33" hidden="1" x14ac:dyDescent="0.25">
      <c r="A307" s="4" t="s">
        <v>33</v>
      </c>
      <c r="B307" s="5">
        <f>VLOOKUP(A307,[1]LOCALIDAD!$A$3:$C$22,3,FALSE)</f>
        <v>3</v>
      </c>
      <c r="C307" s="6" t="s">
        <v>135</v>
      </c>
      <c r="D307" s="7" t="str">
        <f t="shared" si="4"/>
        <v>O230616</v>
      </c>
      <c r="E307" s="8" t="s">
        <v>136</v>
      </c>
      <c r="F307" s="8" t="s">
        <v>137</v>
      </c>
      <c r="G307" s="6">
        <v>52808814</v>
      </c>
      <c r="H307" s="8" t="s">
        <v>379</v>
      </c>
      <c r="I307" s="6" t="s">
        <v>144</v>
      </c>
      <c r="J307" s="10">
        <f>VLOOKUP(I307,[1]TIPOS_CONTRATOS!$E$4:$F$19,2,FALSE)</f>
        <v>11</v>
      </c>
      <c r="K307" s="6">
        <v>172</v>
      </c>
      <c r="L307" s="11">
        <v>2022</v>
      </c>
      <c r="M307" s="6">
        <v>84</v>
      </c>
      <c r="N307" s="6">
        <v>64</v>
      </c>
      <c r="O307" s="12" t="s">
        <v>39</v>
      </c>
      <c r="P307" s="12" t="s">
        <v>56</v>
      </c>
      <c r="Q307" s="12">
        <v>44769</v>
      </c>
      <c r="R307" s="12">
        <v>44866</v>
      </c>
      <c r="S307" s="13">
        <v>24000000</v>
      </c>
      <c r="T307" s="13">
        <v>8960000</v>
      </c>
      <c r="U307" s="14">
        <v>0</v>
      </c>
      <c r="V307" s="6"/>
      <c r="W307" s="10" t="e">
        <f>VLOOKUP(V307,[1]TIPOS_ANULACION!$D$5:$E$6,2,FALSE)</f>
        <v>#N/A</v>
      </c>
      <c r="X307" s="13"/>
      <c r="Y307" s="6"/>
      <c r="Z307" s="12"/>
      <c r="AA307" s="15">
        <v>8960000</v>
      </c>
      <c r="AB307" s="6" t="s">
        <v>145</v>
      </c>
      <c r="AC307" s="10">
        <f>VLOOKUP(AB307,'[1]ESTADOS ACTUALES CONTRATO'!$E$4:$F$11,2,FALSE)</f>
        <v>6</v>
      </c>
      <c r="AD307" s="6"/>
      <c r="AE307" s="6"/>
      <c r="AF307" s="6" t="s">
        <v>368</v>
      </c>
      <c r="AG307" s="16" t="s">
        <v>369</v>
      </c>
    </row>
    <row r="308" spans="1:33" hidden="1" x14ac:dyDescent="0.25">
      <c r="A308" s="4" t="s">
        <v>33</v>
      </c>
      <c r="B308" s="5">
        <f>VLOOKUP(A308,[1]LOCALIDAD!$A$3:$C$22,3,FALSE)</f>
        <v>3</v>
      </c>
      <c r="C308" s="6" t="s">
        <v>135</v>
      </c>
      <c r="D308" s="7" t="str">
        <f t="shared" si="4"/>
        <v>O230616</v>
      </c>
      <c r="E308" s="8" t="s">
        <v>136</v>
      </c>
      <c r="F308" s="8" t="s">
        <v>137</v>
      </c>
      <c r="G308" s="6">
        <v>63341944</v>
      </c>
      <c r="H308" s="8" t="s">
        <v>380</v>
      </c>
      <c r="I308" s="6" t="s">
        <v>144</v>
      </c>
      <c r="J308" s="10">
        <f>VLOOKUP(I308,[1]TIPOS_CONTRATOS!$E$4:$F$19,2,FALSE)</f>
        <v>11</v>
      </c>
      <c r="K308" s="6">
        <v>171</v>
      </c>
      <c r="L308" s="11">
        <v>2022</v>
      </c>
      <c r="M308" s="6">
        <v>85</v>
      </c>
      <c r="N308" s="6">
        <v>65</v>
      </c>
      <c r="O308" s="12" t="s">
        <v>39</v>
      </c>
      <c r="P308" s="12" t="s">
        <v>40</v>
      </c>
      <c r="Q308" s="12">
        <v>44771</v>
      </c>
      <c r="R308" s="12">
        <v>44923</v>
      </c>
      <c r="S308" s="13">
        <v>40390000</v>
      </c>
      <c r="T308" s="13">
        <v>7539467</v>
      </c>
      <c r="U308" s="14">
        <v>7270200</v>
      </c>
      <c r="V308" s="6"/>
      <c r="W308" s="10" t="e">
        <f>VLOOKUP(V308,[1]TIPOS_ANULACION!$D$5:$E$6,2,FALSE)</f>
        <v>#N/A</v>
      </c>
      <c r="X308" s="13"/>
      <c r="Y308" s="6"/>
      <c r="Z308" s="12"/>
      <c r="AA308" s="15">
        <v>269267</v>
      </c>
      <c r="AB308" s="6" t="s">
        <v>145</v>
      </c>
      <c r="AC308" s="10">
        <f>VLOOKUP(AB308,'[1]ESTADOS ACTUALES CONTRATO'!$E$4:$F$11,2,FALSE)</f>
        <v>6</v>
      </c>
      <c r="AD308" s="6"/>
      <c r="AE308" s="6"/>
      <c r="AF308" s="6" t="s">
        <v>368</v>
      </c>
      <c r="AG308" s="16" t="s">
        <v>369</v>
      </c>
    </row>
    <row r="309" spans="1:33" hidden="1" x14ac:dyDescent="0.25">
      <c r="A309" s="4" t="s">
        <v>33</v>
      </c>
      <c r="B309" s="5">
        <f>VLOOKUP(A309,[1]LOCALIDAD!$A$3:$C$22,3,FALSE)</f>
        <v>3</v>
      </c>
      <c r="C309" s="6" t="s">
        <v>135</v>
      </c>
      <c r="D309" s="7" t="str">
        <f t="shared" si="4"/>
        <v>O230616</v>
      </c>
      <c r="E309" s="8" t="s">
        <v>136</v>
      </c>
      <c r="F309" s="8" t="s">
        <v>137</v>
      </c>
      <c r="G309" s="6">
        <v>1081792430</v>
      </c>
      <c r="H309" s="8" t="s">
        <v>381</v>
      </c>
      <c r="I309" s="6" t="s">
        <v>144</v>
      </c>
      <c r="J309" s="10">
        <f>VLOOKUP(I309,[1]TIPOS_CONTRATOS!$E$4:$F$19,2,FALSE)</f>
        <v>11</v>
      </c>
      <c r="K309" s="6">
        <v>167</v>
      </c>
      <c r="L309" s="11">
        <v>2022</v>
      </c>
      <c r="M309" s="6">
        <v>86</v>
      </c>
      <c r="N309" s="6">
        <v>66</v>
      </c>
      <c r="O309" s="12" t="s">
        <v>39</v>
      </c>
      <c r="P309" s="12" t="s">
        <v>40</v>
      </c>
      <c r="Q309" s="12">
        <v>44777</v>
      </c>
      <c r="R309" s="12">
        <v>44926</v>
      </c>
      <c r="S309" s="13">
        <v>24000000</v>
      </c>
      <c r="T309" s="13">
        <v>5280000</v>
      </c>
      <c r="U309" s="14">
        <v>4800000</v>
      </c>
      <c r="V309" s="6" t="s">
        <v>83</v>
      </c>
      <c r="W309" s="10">
        <f>VLOOKUP(V309,[1]TIPOS_ANULACION!$D$5:$E$6,2,FALSE)</f>
        <v>1</v>
      </c>
      <c r="X309" s="13">
        <v>480000</v>
      </c>
      <c r="Y309" s="6">
        <v>1</v>
      </c>
      <c r="Z309" s="12">
        <v>45198</v>
      </c>
      <c r="AA309" s="15">
        <v>0</v>
      </c>
      <c r="AB309" s="6" t="s">
        <v>145</v>
      </c>
      <c r="AC309" s="10">
        <f>VLOOKUP(AB309,'[1]ESTADOS ACTUALES CONTRATO'!$E$4:$F$11,2,FALSE)</f>
        <v>6</v>
      </c>
      <c r="AD309" s="6"/>
      <c r="AE309" s="6"/>
      <c r="AF309" s="6" t="s">
        <v>368</v>
      </c>
      <c r="AG309" s="16" t="s">
        <v>369</v>
      </c>
    </row>
    <row r="310" spans="1:33" hidden="1" x14ac:dyDescent="0.25">
      <c r="A310" s="4" t="s">
        <v>33</v>
      </c>
      <c r="B310" s="5">
        <f>VLOOKUP(A310,[1]LOCALIDAD!$A$3:$C$22,3,FALSE)</f>
        <v>3</v>
      </c>
      <c r="C310" s="6" t="s">
        <v>135</v>
      </c>
      <c r="D310" s="7" t="str">
        <f t="shared" si="4"/>
        <v>O230616</v>
      </c>
      <c r="E310" s="8" t="s">
        <v>136</v>
      </c>
      <c r="F310" s="8" t="s">
        <v>137</v>
      </c>
      <c r="G310" s="6">
        <v>79913115</v>
      </c>
      <c r="H310" s="8" t="s">
        <v>382</v>
      </c>
      <c r="I310" s="6" t="s">
        <v>144</v>
      </c>
      <c r="J310" s="10">
        <f>VLOOKUP(I310,[1]TIPOS_CONTRATOS!$E$4:$F$19,2,FALSE)</f>
        <v>11</v>
      </c>
      <c r="K310" s="6">
        <v>170</v>
      </c>
      <c r="L310" s="11">
        <v>2022</v>
      </c>
      <c r="M310" s="6">
        <v>87</v>
      </c>
      <c r="N310" s="6">
        <v>67</v>
      </c>
      <c r="O310" s="12" t="s">
        <v>39</v>
      </c>
      <c r="P310" s="12" t="s">
        <v>40</v>
      </c>
      <c r="Q310" s="12">
        <v>44775</v>
      </c>
      <c r="R310" s="12">
        <v>44926</v>
      </c>
      <c r="S310" s="13">
        <v>27500000</v>
      </c>
      <c r="T310" s="13">
        <v>19250001</v>
      </c>
      <c r="U310" s="14">
        <v>0</v>
      </c>
      <c r="V310" s="6"/>
      <c r="W310" s="10" t="e">
        <f>VLOOKUP(V310,[1]TIPOS_ANULACION!$D$5:$E$6,2,FALSE)</f>
        <v>#N/A</v>
      </c>
      <c r="X310" s="13"/>
      <c r="Y310" s="6"/>
      <c r="Z310" s="12"/>
      <c r="AA310" s="15">
        <v>19250001</v>
      </c>
      <c r="AB310" s="6" t="s">
        <v>145</v>
      </c>
      <c r="AC310" s="10">
        <f>VLOOKUP(AB310,'[1]ESTADOS ACTUALES CONTRATO'!$E$4:$F$11,2,FALSE)</f>
        <v>6</v>
      </c>
      <c r="AD310" s="6"/>
      <c r="AE310" s="6"/>
      <c r="AF310" s="6" t="s">
        <v>368</v>
      </c>
      <c r="AG310" s="16" t="s">
        <v>369</v>
      </c>
    </row>
    <row r="311" spans="1:33" hidden="1" x14ac:dyDescent="0.25">
      <c r="A311" s="4" t="s">
        <v>33</v>
      </c>
      <c r="B311" s="5">
        <f>VLOOKUP(A311,[1]LOCALIDAD!$A$3:$C$22,3,FALSE)</f>
        <v>3</v>
      </c>
      <c r="C311" s="6" t="s">
        <v>135</v>
      </c>
      <c r="D311" s="7" t="str">
        <f t="shared" si="4"/>
        <v>O230616</v>
      </c>
      <c r="E311" s="8" t="s">
        <v>136</v>
      </c>
      <c r="F311" s="8" t="s">
        <v>137</v>
      </c>
      <c r="G311" s="6">
        <v>1033731738</v>
      </c>
      <c r="H311" s="8" t="s">
        <v>383</v>
      </c>
      <c r="I311" s="6" t="s">
        <v>144</v>
      </c>
      <c r="J311" s="10">
        <f>VLOOKUP(I311,[1]TIPOS_CONTRATOS!$E$4:$F$19,2,FALSE)</f>
        <v>11</v>
      </c>
      <c r="K311" s="6">
        <v>168</v>
      </c>
      <c r="L311" s="11">
        <v>2022</v>
      </c>
      <c r="M311" s="6">
        <v>88</v>
      </c>
      <c r="N311" s="6">
        <v>68</v>
      </c>
      <c r="O311" s="12" t="s">
        <v>39</v>
      </c>
      <c r="P311" s="12" t="s">
        <v>56</v>
      </c>
      <c r="Q311" s="12">
        <v>44777</v>
      </c>
      <c r="R311" s="12">
        <v>44929</v>
      </c>
      <c r="S311" s="13">
        <v>25860000</v>
      </c>
      <c r="T311" s="13">
        <v>5721600</v>
      </c>
      <c r="U311" s="14">
        <v>5689200</v>
      </c>
      <c r="V311" s="6"/>
      <c r="W311" s="10" t="e">
        <f>VLOOKUP(V311,[1]TIPOS_ANULACION!$D$5:$E$6,2,FALSE)</f>
        <v>#N/A</v>
      </c>
      <c r="X311" s="13"/>
      <c r="Y311" s="6"/>
      <c r="Z311" s="12"/>
      <c r="AA311" s="15">
        <v>32400</v>
      </c>
      <c r="AB311" s="6" t="s">
        <v>145</v>
      </c>
      <c r="AC311" s="10">
        <f>VLOOKUP(AB311,'[1]ESTADOS ACTUALES CONTRATO'!$E$4:$F$11,2,FALSE)</f>
        <v>6</v>
      </c>
      <c r="AD311" s="6"/>
      <c r="AE311" s="6"/>
      <c r="AF311" s="6" t="s">
        <v>368</v>
      </c>
      <c r="AG311" s="16" t="s">
        <v>369</v>
      </c>
    </row>
    <row r="312" spans="1:33" hidden="1" x14ac:dyDescent="0.25">
      <c r="A312" s="4" t="s">
        <v>33</v>
      </c>
      <c r="B312" s="5">
        <f>VLOOKUP(A312,[1]LOCALIDAD!$A$3:$C$22,3,FALSE)</f>
        <v>3</v>
      </c>
      <c r="C312" s="6" t="s">
        <v>135</v>
      </c>
      <c r="D312" s="7" t="str">
        <f t="shared" si="4"/>
        <v>O230616</v>
      </c>
      <c r="E312" s="8" t="s">
        <v>136</v>
      </c>
      <c r="F312" s="8" t="s">
        <v>137</v>
      </c>
      <c r="G312" s="6">
        <v>1030633297</v>
      </c>
      <c r="H312" s="8" t="s">
        <v>384</v>
      </c>
      <c r="I312" s="6" t="s">
        <v>144</v>
      </c>
      <c r="J312" s="10">
        <f>VLOOKUP(I312,[1]TIPOS_CONTRATOS!$E$4:$F$19,2,FALSE)</f>
        <v>11</v>
      </c>
      <c r="K312" s="6">
        <v>166</v>
      </c>
      <c r="L312" s="11">
        <v>2022</v>
      </c>
      <c r="M312" s="6">
        <v>89</v>
      </c>
      <c r="N312" s="6">
        <v>69</v>
      </c>
      <c r="O312" s="12" t="s">
        <v>39</v>
      </c>
      <c r="P312" s="12" t="s">
        <v>40</v>
      </c>
      <c r="Q312" s="12">
        <v>44777</v>
      </c>
      <c r="R312" s="12">
        <v>44926</v>
      </c>
      <c r="S312" s="13">
        <v>24000000</v>
      </c>
      <c r="T312" s="13">
        <v>5280000</v>
      </c>
      <c r="U312" s="14">
        <v>4800000</v>
      </c>
      <c r="V312" s="6"/>
      <c r="W312" s="10" t="e">
        <f>VLOOKUP(V312,[1]TIPOS_ANULACION!$D$5:$E$6,2,FALSE)</f>
        <v>#N/A</v>
      </c>
      <c r="X312" s="13"/>
      <c r="Y312" s="6"/>
      <c r="Z312" s="12"/>
      <c r="AA312" s="15">
        <v>480000</v>
      </c>
      <c r="AB312" s="6" t="s">
        <v>145</v>
      </c>
      <c r="AC312" s="10">
        <f>VLOOKUP(AB312,'[1]ESTADOS ACTUALES CONTRATO'!$E$4:$F$11,2,FALSE)</f>
        <v>6</v>
      </c>
      <c r="AD312" s="6"/>
      <c r="AE312" s="6"/>
      <c r="AF312" s="6" t="s">
        <v>368</v>
      </c>
      <c r="AG312" s="16" t="s">
        <v>369</v>
      </c>
    </row>
    <row r="313" spans="1:33" hidden="1" x14ac:dyDescent="0.25">
      <c r="A313" s="4" t="s">
        <v>33</v>
      </c>
      <c r="B313" s="5">
        <f>VLOOKUP(A313,[1]LOCALIDAD!$A$3:$C$22,3,FALSE)</f>
        <v>3</v>
      </c>
      <c r="C313" s="6" t="s">
        <v>135</v>
      </c>
      <c r="D313" s="7" t="str">
        <f t="shared" si="4"/>
        <v>O230616</v>
      </c>
      <c r="E313" s="8" t="s">
        <v>136</v>
      </c>
      <c r="F313" s="8" t="s">
        <v>137</v>
      </c>
      <c r="G313" s="6">
        <v>79055269</v>
      </c>
      <c r="H313" s="8" t="s">
        <v>385</v>
      </c>
      <c r="I313" s="6" t="s">
        <v>144</v>
      </c>
      <c r="J313" s="10">
        <f>VLOOKUP(I313,[1]TIPOS_CONTRATOS!$E$4:$F$19,2,FALSE)</f>
        <v>11</v>
      </c>
      <c r="K313" s="6">
        <v>175</v>
      </c>
      <c r="L313" s="11">
        <v>2022</v>
      </c>
      <c r="M313" s="6">
        <v>90</v>
      </c>
      <c r="N313" s="6">
        <v>70</v>
      </c>
      <c r="O313" s="12" t="s">
        <v>39</v>
      </c>
      <c r="P313" s="12" t="s">
        <v>40</v>
      </c>
      <c r="Q313" s="12">
        <v>44777</v>
      </c>
      <c r="R313" s="12">
        <v>44926</v>
      </c>
      <c r="S313" s="13">
        <v>37800000</v>
      </c>
      <c r="T313" s="13">
        <v>10332000</v>
      </c>
      <c r="U313" s="14">
        <v>7560000</v>
      </c>
      <c r="V313" s="6"/>
      <c r="W313" s="10" t="e">
        <f>VLOOKUP(V313,[1]TIPOS_ANULACION!$D$5:$E$6,2,FALSE)</f>
        <v>#N/A</v>
      </c>
      <c r="X313" s="13"/>
      <c r="Y313" s="6"/>
      <c r="Z313" s="12"/>
      <c r="AA313" s="15">
        <v>2772000</v>
      </c>
      <c r="AB313" s="6" t="s">
        <v>145</v>
      </c>
      <c r="AC313" s="10">
        <f>VLOOKUP(AB313,'[1]ESTADOS ACTUALES CONTRATO'!$E$4:$F$11,2,FALSE)</f>
        <v>6</v>
      </c>
      <c r="AD313" s="6"/>
      <c r="AE313" s="6"/>
      <c r="AF313" s="6" t="s">
        <v>368</v>
      </c>
      <c r="AG313" s="16" t="s">
        <v>369</v>
      </c>
    </row>
    <row r="314" spans="1:33" hidden="1" x14ac:dyDescent="0.25">
      <c r="A314" s="4" t="s">
        <v>33</v>
      </c>
      <c r="B314" s="5">
        <f>VLOOKUP(A314,[1]LOCALIDAD!$A$3:$C$22,3,FALSE)</f>
        <v>3</v>
      </c>
      <c r="C314" s="6" t="s">
        <v>135</v>
      </c>
      <c r="D314" s="7" t="str">
        <f t="shared" si="4"/>
        <v>O230616</v>
      </c>
      <c r="E314" s="8" t="s">
        <v>136</v>
      </c>
      <c r="F314" s="8" t="s">
        <v>137</v>
      </c>
      <c r="G314" s="6">
        <v>80098547</v>
      </c>
      <c r="H314" s="8" t="s">
        <v>386</v>
      </c>
      <c r="I314" s="6" t="s">
        <v>144</v>
      </c>
      <c r="J314" s="10">
        <f>VLOOKUP(I314,[1]TIPOS_CONTRATOS!$E$4:$F$19,2,FALSE)</f>
        <v>11</v>
      </c>
      <c r="K314" s="6">
        <v>180</v>
      </c>
      <c r="L314" s="11">
        <v>2022</v>
      </c>
      <c r="M314" s="6">
        <v>91</v>
      </c>
      <c r="N314" s="6">
        <v>71</v>
      </c>
      <c r="O314" s="12" t="s">
        <v>39</v>
      </c>
      <c r="P314" s="12" t="s">
        <v>40</v>
      </c>
      <c r="Q314" s="12">
        <v>44778</v>
      </c>
      <c r="R314" s="12">
        <v>44926</v>
      </c>
      <c r="S314" s="13">
        <v>30500000</v>
      </c>
      <c r="T314" s="13">
        <v>6913334</v>
      </c>
      <c r="U314" s="14">
        <v>6100000</v>
      </c>
      <c r="V314" s="6" t="s">
        <v>83</v>
      </c>
      <c r="W314" s="10">
        <f>VLOOKUP(V314,[1]TIPOS_ANULACION!$D$5:$E$6,2,FALSE)</f>
        <v>1</v>
      </c>
      <c r="X314" s="13">
        <v>813334</v>
      </c>
      <c r="Y314" s="6">
        <v>1</v>
      </c>
      <c r="Z314" s="12">
        <v>45198</v>
      </c>
      <c r="AA314" s="15">
        <v>0</v>
      </c>
      <c r="AB314" s="6" t="s">
        <v>145</v>
      </c>
      <c r="AC314" s="10">
        <f>VLOOKUP(AB314,'[1]ESTADOS ACTUALES CONTRATO'!$E$4:$F$11,2,FALSE)</f>
        <v>6</v>
      </c>
      <c r="AD314" s="6"/>
      <c r="AE314" s="6"/>
      <c r="AF314" s="6" t="s">
        <v>368</v>
      </c>
      <c r="AG314" s="16" t="s">
        <v>369</v>
      </c>
    </row>
    <row r="315" spans="1:33" hidden="1" x14ac:dyDescent="0.25">
      <c r="A315" s="4" t="s">
        <v>33</v>
      </c>
      <c r="B315" s="5">
        <f>VLOOKUP(A315,[1]LOCALIDAD!$A$3:$C$22,3,FALSE)</f>
        <v>3</v>
      </c>
      <c r="C315" s="6" t="s">
        <v>135</v>
      </c>
      <c r="D315" s="7" t="str">
        <f t="shared" si="4"/>
        <v>O230616</v>
      </c>
      <c r="E315" s="8" t="s">
        <v>136</v>
      </c>
      <c r="F315" s="8" t="s">
        <v>137</v>
      </c>
      <c r="G315" s="6">
        <v>901374618</v>
      </c>
      <c r="H315" s="8" t="s">
        <v>387</v>
      </c>
      <c r="I315" s="6" t="s">
        <v>55</v>
      </c>
      <c r="J315" s="10">
        <f>VLOOKUP(I315,[1]TIPOS_CONTRATOS!$E$4:$F$19,2,FALSE)</f>
        <v>19</v>
      </c>
      <c r="K315" s="6">
        <v>94036</v>
      </c>
      <c r="L315" s="11">
        <v>2022</v>
      </c>
      <c r="M315" s="6">
        <v>92</v>
      </c>
      <c r="N315" s="6">
        <v>72</v>
      </c>
      <c r="O315" s="12" t="s">
        <v>39</v>
      </c>
      <c r="P315" s="12" t="s">
        <v>40</v>
      </c>
      <c r="Q315" s="12">
        <v>44771</v>
      </c>
      <c r="R315" s="12">
        <v>44801</v>
      </c>
      <c r="S315" s="13">
        <v>133946278.44</v>
      </c>
      <c r="T315" s="13">
        <v>1</v>
      </c>
      <c r="U315" s="14">
        <v>0</v>
      </c>
      <c r="V315" s="6"/>
      <c r="W315" s="10" t="e">
        <f>VLOOKUP(V315,[1]TIPOS_ANULACION!$D$5:$E$6,2,FALSE)</f>
        <v>#N/A</v>
      </c>
      <c r="X315" s="13"/>
      <c r="Y315" s="6"/>
      <c r="Z315" s="12"/>
      <c r="AA315" s="15">
        <v>1</v>
      </c>
      <c r="AB315" s="6" t="s">
        <v>41</v>
      </c>
      <c r="AC315" s="10">
        <f>VLOOKUP(AB315,'[1]ESTADOS ACTUALES CONTRATO'!$E$4:$F$11,2,FALSE)</f>
        <v>2</v>
      </c>
      <c r="AD315" s="6"/>
      <c r="AE315" s="6"/>
      <c r="AF315" s="6" t="s">
        <v>315</v>
      </c>
      <c r="AG315" s="16"/>
    </row>
    <row r="316" spans="1:33" hidden="1" x14ac:dyDescent="0.25">
      <c r="A316" s="4" t="s">
        <v>33</v>
      </c>
      <c r="B316" s="5">
        <f>VLOOKUP(A316,[1]LOCALIDAD!$A$3:$C$22,3,FALSE)</f>
        <v>3</v>
      </c>
      <c r="C316" s="6" t="s">
        <v>135</v>
      </c>
      <c r="D316" s="7" t="str">
        <f t="shared" si="4"/>
        <v>O230616</v>
      </c>
      <c r="E316" s="8" t="s">
        <v>136</v>
      </c>
      <c r="F316" s="8" t="s">
        <v>137</v>
      </c>
      <c r="G316" s="6">
        <v>79290857</v>
      </c>
      <c r="H316" s="8" t="s">
        <v>388</v>
      </c>
      <c r="I316" s="6" t="s">
        <v>144</v>
      </c>
      <c r="J316" s="10">
        <f>VLOOKUP(I316,[1]TIPOS_CONTRATOS!$E$4:$F$19,2,FALSE)</f>
        <v>11</v>
      </c>
      <c r="K316" s="6">
        <v>174</v>
      </c>
      <c r="L316" s="11">
        <v>2022</v>
      </c>
      <c r="M316" s="6">
        <v>93</v>
      </c>
      <c r="N316" s="6">
        <v>73</v>
      </c>
      <c r="O316" s="12" t="s">
        <v>39</v>
      </c>
      <c r="P316" s="12" t="s">
        <v>40</v>
      </c>
      <c r="Q316" s="12">
        <v>44785</v>
      </c>
      <c r="R316" s="12">
        <v>44926</v>
      </c>
      <c r="S316" s="13">
        <v>13635000</v>
      </c>
      <c r="T316" s="13">
        <v>3726900</v>
      </c>
      <c r="U316" s="14">
        <v>2727000</v>
      </c>
      <c r="V316" s="6" t="s">
        <v>83</v>
      </c>
      <c r="W316" s="10">
        <f>VLOOKUP(V316,[1]TIPOS_ANULACION!$D$5:$E$6,2,FALSE)</f>
        <v>1</v>
      </c>
      <c r="X316" s="13">
        <v>999900</v>
      </c>
      <c r="Y316" s="6">
        <v>1</v>
      </c>
      <c r="Z316" s="12">
        <v>45198</v>
      </c>
      <c r="AA316" s="15">
        <v>0</v>
      </c>
      <c r="AB316" s="6" t="s">
        <v>145</v>
      </c>
      <c r="AC316" s="10">
        <f>VLOOKUP(AB316,'[1]ESTADOS ACTUALES CONTRATO'!$E$4:$F$11,2,FALSE)</f>
        <v>6</v>
      </c>
      <c r="AD316" s="6"/>
      <c r="AE316" s="6"/>
      <c r="AF316" s="6" t="s">
        <v>368</v>
      </c>
      <c r="AG316" s="16" t="s">
        <v>369</v>
      </c>
    </row>
    <row r="317" spans="1:33" hidden="1" x14ac:dyDescent="0.25">
      <c r="A317" s="4" t="s">
        <v>33</v>
      </c>
      <c r="B317" s="5">
        <f>VLOOKUP(A317,[1]LOCALIDAD!$A$3:$C$22,3,FALSE)</f>
        <v>3</v>
      </c>
      <c r="C317" s="6" t="s">
        <v>135</v>
      </c>
      <c r="D317" s="7" t="str">
        <f t="shared" si="4"/>
        <v>O230616</v>
      </c>
      <c r="E317" s="8" t="s">
        <v>136</v>
      </c>
      <c r="F317" s="8" t="s">
        <v>137</v>
      </c>
      <c r="G317" s="6">
        <v>52225347</v>
      </c>
      <c r="H317" s="8" t="s">
        <v>389</v>
      </c>
      <c r="I317" s="6" t="s">
        <v>144</v>
      </c>
      <c r="J317" s="10">
        <f>VLOOKUP(I317,[1]TIPOS_CONTRATOS!$E$4:$F$19,2,FALSE)</f>
        <v>11</v>
      </c>
      <c r="K317" s="6">
        <v>176</v>
      </c>
      <c r="L317" s="11">
        <v>2022</v>
      </c>
      <c r="M317" s="6">
        <v>94</v>
      </c>
      <c r="N317" s="6">
        <v>74</v>
      </c>
      <c r="O317" s="12" t="s">
        <v>39</v>
      </c>
      <c r="P317" s="12" t="s">
        <v>40</v>
      </c>
      <c r="Q317" s="12">
        <v>44785</v>
      </c>
      <c r="R317" s="12">
        <v>44926</v>
      </c>
      <c r="S317" s="13">
        <v>24000000</v>
      </c>
      <c r="T317" s="13">
        <v>6560000</v>
      </c>
      <c r="U317" s="14">
        <v>4800000</v>
      </c>
      <c r="V317" s="6" t="s">
        <v>83</v>
      </c>
      <c r="W317" s="10">
        <f>VLOOKUP(V317,[1]TIPOS_ANULACION!$D$5:$E$6,2,FALSE)</f>
        <v>1</v>
      </c>
      <c r="X317" s="13">
        <v>1760000</v>
      </c>
      <c r="Y317" s="6">
        <v>1</v>
      </c>
      <c r="Z317" s="12">
        <v>45198</v>
      </c>
      <c r="AA317" s="15">
        <v>0</v>
      </c>
      <c r="AB317" s="6" t="s">
        <v>145</v>
      </c>
      <c r="AC317" s="10">
        <f>VLOOKUP(AB317,'[1]ESTADOS ACTUALES CONTRATO'!$E$4:$F$11,2,FALSE)</f>
        <v>6</v>
      </c>
      <c r="AD317" s="6"/>
      <c r="AE317" s="6"/>
      <c r="AF317" s="6" t="s">
        <v>368</v>
      </c>
      <c r="AG317" s="16" t="s">
        <v>369</v>
      </c>
    </row>
    <row r="318" spans="1:33" hidden="1" x14ac:dyDescent="0.25">
      <c r="A318" s="4" t="s">
        <v>33</v>
      </c>
      <c r="B318" s="5">
        <f>VLOOKUP(A318,[1]LOCALIDAD!$A$3:$C$22,3,FALSE)</f>
        <v>3</v>
      </c>
      <c r="C318" s="6" t="s">
        <v>135</v>
      </c>
      <c r="D318" s="7" t="str">
        <f t="shared" si="4"/>
        <v>O230616</v>
      </c>
      <c r="E318" s="8" t="s">
        <v>136</v>
      </c>
      <c r="F318" s="8" t="s">
        <v>137</v>
      </c>
      <c r="G318" s="6">
        <v>80033800</v>
      </c>
      <c r="H318" s="8" t="s">
        <v>390</v>
      </c>
      <c r="I318" s="6" t="s">
        <v>144</v>
      </c>
      <c r="J318" s="10">
        <f>VLOOKUP(I318,[1]TIPOS_CONTRATOS!$E$4:$F$19,2,FALSE)</f>
        <v>11</v>
      </c>
      <c r="K318" s="6">
        <v>177</v>
      </c>
      <c r="L318" s="11">
        <v>2022</v>
      </c>
      <c r="M318" s="6">
        <v>95</v>
      </c>
      <c r="N318" s="6">
        <v>75</v>
      </c>
      <c r="O318" s="12" t="s">
        <v>39</v>
      </c>
      <c r="P318" s="12" t="s">
        <v>56</v>
      </c>
      <c r="Q318" s="12">
        <v>44785</v>
      </c>
      <c r="R318" s="12">
        <v>44937</v>
      </c>
      <c r="S318" s="13">
        <v>14550000</v>
      </c>
      <c r="T318" s="13">
        <v>3977000</v>
      </c>
      <c r="U318" s="14">
        <v>3977000</v>
      </c>
      <c r="V318" s="6"/>
      <c r="W318" s="10" t="e">
        <f>VLOOKUP(V318,[1]TIPOS_ANULACION!$D$5:$E$6,2,FALSE)</f>
        <v>#N/A</v>
      </c>
      <c r="X318" s="13"/>
      <c r="Y318" s="6"/>
      <c r="Z318" s="12"/>
      <c r="AA318" s="15">
        <v>0</v>
      </c>
      <c r="AB318" s="6" t="s">
        <v>145</v>
      </c>
      <c r="AC318" s="10">
        <f>VLOOKUP(AB318,'[1]ESTADOS ACTUALES CONTRATO'!$E$4:$F$11,2,FALSE)</f>
        <v>6</v>
      </c>
      <c r="AD318" s="6"/>
      <c r="AE318" s="6"/>
      <c r="AF318" s="6" t="s">
        <v>149</v>
      </c>
      <c r="AG318" s="16" t="s">
        <v>149</v>
      </c>
    </row>
    <row r="319" spans="1:33" hidden="1" x14ac:dyDescent="0.25">
      <c r="A319" s="4" t="s">
        <v>33</v>
      </c>
      <c r="B319" s="5">
        <f>VLOOKUP(A319,[1]LOCALIDAD!$A$3:$C$22,3,FALSE)</f>
        <v>3</v>
      </c>
      <c r="C319" s="6" t="s">
        <v>135</v>
      </c>
      <c r="D319" s="7" t="str">
        <f t="shared" si="4"/>
        <v>O230616</v>
      </c>
      <c r="E319" s="8" t="s">
        <v>136</v>
      </c>
      <c r="F319" s="8" t="s">
        <v>137</v>
      </c>
      <c r="G319" s="6">
        <v>79750912</v>
      </c>
      <c r="H319" s="8" t="s">
        <v>391</v>
      </c>
      <c r="I319" s="6" t="s">
        <v>144</v>
      </c>
      <c r="J319" s="10">
        <f>VLOOKUP(I319,[1]TIPOS_CONTRATOS!$E$4:$F$19,2,FALSE)</f>
        <v>11</v>
      </c>
      <c r="K319" s="6">
        <v>204</v>
      </c>
      <c r="L319" s="11">
        <v>2022</v>
      </c>
      <c r="M319" s="6">
        <v>96</v>
      </c>
      <c r="N319" s="6">
        <v>76</v>
      </c>
      <c r="O319" s="12" t="s">
        <v>39</v>
      </c>
      <c r="P319" s="12" t="s">
        <v>56</v>
      </c>
      <c r="Q319" s="12">
        <v>44794</v>
      </c>
      <c r="R319" s="12">
        <v>44946</v>
      </c>
      <c r="S319" s="13">
        <v>10800000</v>
      </c>
      <c r="T319" s="13">
        <v>1800000</v>
      </c>
      <c r="U319" s="14">
        <v>1800000</v>
      </c>
      <c r="V319" s="6"/>
      <c r="W319" s="10" t="e">
        <f>VLOOKUP(V319,[1]TIPOS_ANULACION!$D$5:$E$6,2,FALSE)</f>
        <v>#N/A</v>
      </c>
      <c r="X319" s="13"/>
      <c r="Y319" s="6"/>
      <c r="Z319" s="12"/>
      <c r="AA319" s="15">
        <v>0</v>
      </c>
      <c r="AB319" s="6" t="s">
        <v>145</v>
      </c>
      <c r="AC319" s="10">
        <f>VLOOKUP(AB319,'[1]ESTADOS ACTUALES CONTRATO'!$E$4:$F$11,2,FALSE)</f>
        <v>6</v>
      </c>
      <c r="AD319" s="6"/>
      <c r="AE319" s="6"/>
      <c r="AF319" s="6" t="s">
        <v>149</v>
      </c>
      <c r="AG319" s="16" t="s">
        <v>149</v>
      </c>
    </row>
    <row r="320" spans="1:33" hidden="1" x14ac:dyDescent="0.25">
      <c r="A320" s="4" t="s">
        <v>33</v>
      </c>
      <c r="B320" s="5">
        <f>VLOOKUP(A320,[1]LOCALIDAD!$A$3:$C$22,3,FALSE)</f>
        <v>3</v>
      </c>
      <c r="C320" s="6" t="s">
        <v>135</v>
      </c>
      <c r="D320" s="7" t="str">
        <f t="shared" si="4"/>
        <v>O230616</v>
      </c>
      <c r="E320" s="8" t="s">
        <v>136</v>
      </c>
      <c r="F320" s="8" t="s">
        <v>137</v>
      </c>
      <c r="G320" s="6">
        <v>52426849</v>
      </c>
      <c r="H320" s="8" t="s">
        <v>392</v>
      </c>
      <c r="I320" s="6" t="s">
        <v>144</v>
      </c>
      <c r="J320" s="10">
        <f>VLOOKUP(I320,[1]TIPOS_CONTRATOS!$E$4:$F$19,2,FALSE)</f>
        <v>11</v>
      </c>
      <c r="K320" s="6">
        <v>206</v>
      </c>
      <c r="L320" s="11">
        <v>2022</v>
      </c>
      <c r="M320" s="6">
        <v>97</v>
      </c>
      <c r="N320" s="6">
        <v>77</v>
      </c>
      <c r="O320" s="12" t="s">
        <v>39</v>
      </c>
      <c r="P320" s="12" t="s">
        <v>40</v>
      </c>
      <c r="Q320" s="12">
        <v>44455</v>
      </c>
      <c r="R320" s="12">
        <v>44561</v>
      </c>
      <c r="S320" s="13">
        <v>19800000</v>
      </c>
      <c r="T320" s="13">
        <v>9072000</v>
      </c>
      <c r="U320" s="14">
        <v>9072000</v>
      </c>
      <c r="V320" s="6"/>
      <c r="W320" s="10" t="e">
        <f>VLOOKUP(V320,[1]TIPOS_ANULACION!$D$5:$E$6,2,FALSE)</f>
        <v>#N/A</v>
      </c>
      <c r="X320" s="13"/>
      <c r="Y320" s="6"/>
      <c r="Z320" s="12"/>
      <c r="AA320" s="15">
        <v>0</v>
      </c>
      <c r="AB320" s="6" t="s">
        <v>145</v>
      </c>
      <c r="AC320" s="10">
        <f>VLOOKUP(AB320,'[1]ESTADOS ACTUALES CONTRATO'!$E$4:$F$11,2,FALSE)</f>
        <v>6</v>
      </c>
      <c r="AD320" s="6"/>
      <c r="AE320" s="6"/>
      <c r="AF320" s="6" t="s">
        <v>149</v>
      </c>
      <c r="AG320" s="16" t="s">
        <v>149</v>
      </c>
    </row>
    <row r="321" spans="1:33" hidden="1" x14ac:dyDescent="0.25">
      <c r="A321" s="4" t="s">
        <v>33</v>
      </c>
      <c r="B321" s="5">
        <f>VLOOKUP(A321,[1]LOCALIDAD!$A$3:$C$22,3,FALSE)</f>
        <v>3</v>
      </c>
      <c r="C321" s="6" t="s">
        <v>135</v>
      </c>
      <c r="D321" s="7" t="str">
        <f t="shared" si="4"/>
        <v>O230616</v>
      </c>
      <c r="E321" s="8" t="s">
        <v>136</v>
      </c>
      <c r="F321" s="8" t="s">
        <v>137</v>
      </c>
      <c r="G321" s="6">
        <v>1015440025</v>
      </c>
      <c r="H321" s="8" t="s">
        <v>393</v>
      </c>
      <c r="I321" s="6" t="s">
        <v>144</v>
      </c>
      <c r="J321" s="10">
        <f>VLOOKUP(I321,[1]TIPOS_CONTRATOS!$E$4:$F$19,2,FALSE)</f>
        <v>11</v>
      </c>
      <c r="K321" s="6">
        <v>208</v>
      </c>
      <c r="L321" s="11">
        <v>2022</v>
      </c>
      <c r="M321" s="6">
        <v>98</v>
      </c>
      <c r="N321" s="6">
        <v>78</v>
      </c>
      <c r="O321" s="12" t="s">
        <v>39</v>
      </c>
      <c r="P321" s="12" t="s">
        <v>56</v>
      </c>
      <c r="Q321" s="12">
        <v>44455</v>
      </c>
      <c r="R321" s="12">
        <v>44561</v>
      </c>
      <c r="S321" s="13">
        <v>13083000</v>
      </c>
      <c r="T321" s="13">
        <v>3660000</v>
      </c>
      <c r="U321" s="14">
        <v>3660000</v>
      </c>
      <c r="V321" s="6"/>
      <c r="W321" s="10" t="e">
        <f>VLOOKUP(V321,[1]TIPOS_ANULACION!$D$5:$E$6,2,FALSE)</f>
        <v>#N/A</v>
      </c>
      <c r="X321" s="13"/>
      <c r="Y321" s="6"/>
      <c r="Z321" s="12"/>
      <c r="AA321" s="15">
        <v>0</v>
      </c>
      <c r="AB321" s="6" t="s">
        <v>145</v>
      </c>
      <c r="AC321" s="10">
        <f>VLOOKUP(AB321,'[1]ESTADOS ACTUALES CONTRATO'!$E$4:$F$11,2,FALSE)</f>
        <v>6</v>
      </c>
      <c r="AD321" s="6"/>
      <c r="AE321" s="6"/>
      <c r="AF321" s="6" t="s">
        <v>149</v>
      </c>
      <c r="AG321" s="16" t="s">
        <v>149</v>
      </c>
    </row>
    <row r="322" spans="1:33" hidden="1" x14ac:dyDescent="0.25">
      <c r="A322" s="4" t="s">
        <v>33</v>
      </c>
      <c r="B322" s="5">
        <f>VLOOKUP(A322,[1]LOCALIDAD!$A$3:$C$22,3,FALSE)</f>
        <v>3</v>
      </c>
      <c r="C322" s="6" t="s">
        <v>135</v>
      </c>
      <c r="D322" s="7" t="str">
        <f t="shared" si="4"/>
        <v>O230616</v>
      </c>
      <c r="E322" s="8" t="s">
        <v>136</v>
      </c>
      <c r="F322" s="8" t="s">
        <v>137</v>
      </c>
      <c r="G322" s="6">
        <v>1016067742</v>
      </c>
      <c r="H322" s="8" t="s">
        <v>394</v>
      </c>
      <c r="I322" s="6" t="s">
        <v>144</v>
      </c>
      <c r="J322" s="10">
        <f>VLOOKUP(I322,[1]TIPOS_CONTRATOS!$E$4:$F$19,2,FALSE)</f>
        <v>11</v>
      </c>
      <c r="K322" s="6">
        <v>228</v>
      </c>
      <c r="L322" s="11">
        <v>2022</v>
      </c>
      <c r="M322" s="6">
        <v>99</v>
      </c>
      <c r="N322" s="6">
        <v>79</v>
      </c>
      <c r="O322" s="12" t="s">
        <v>39</v>
      </c>
      <c r="P322" s="12" t="s">
        <v>40</v>
      </c>
      <c r="Q322" s="12">
        <v>44473</v>
      </c>
      <c r="R322" s="12">
        <v>44561</v>
      </c>
      <c r="S322" s="13">
        <v>13083000</v>
      </c>
      <c r="T322" s="13">
        <v>160000</v>
      </c>
      <c r="U322" s="14">
        <v>160000</v>
      </c>
      <c r="V322" s="6"/>
      <c r="W322" s="10" t="e">
        <f>VLOOKUP(V322,[1]TIPOS_ANULACION!$D$5:$E$6,2,FALSE)</f>
        <v>#N/A</v>
      </c>
      <c r="X322" s="13"/>
      <c r="Y322" s="6"/>
      <c r="Z322" s="12"/>
      <c r="AA322" s="15">
        <v>0</v>
      </c>
      <c r="AB322" s="6" t="s">
        <v>145</v>
      </c>
      <c r="AC322" s="10">
        <f>VLOOKUP(AB322,'[1]ESTADOS ACTUALES CONTRATO'!$E$4:$F$11,2,FALSE)</f>
        <v>6</v>
      </c>
      <c r="AD322" s="6"/>
      <c r="AE322" s="6"/>
      <c r="AF322" s="6" t="s">
        <v>149</v>
      </c>
      <c r="AG322" s="16" t="s">
        <v>149</v>
      </c>
    </row>
    <row r="323" spans="1:33" hidden="1" x14ac:dyDescent="0.25">
      <c r="A323" s="4" t="s">
        <v>33</v>
      </c>
      <c r="B323" s="5">
        <f>VLOOKUP(A323,[1]LOCALIDAD!$A$3:$C$22,3,FALSE)</f>
        <v>3</v>
      </c>
      <c r="C323" s="6" t="s">
        <v>135</v>
      </c>
      <c r="D323" s="7" t="str">
        <f t="shared" ref="D323:D386" si="5">C323</f>
        <v>O230616</v>
      </c>
      <c r="E323" s="8" t="s">
        <v>136</v>
      </c>
      <c r="F323" s="8" t="s">
        <v>137</v>
      </c>
      <c r="G323" s="6">
        <v>1082879244</v>
      </c>
      <c r="H323" s="8" t="s">
        <v>395</v>
      </c>
      <c r="I323" s="6" t="s">
        <v>144</v>
      </c>
      <c r="J323" s="10">
        <f>VLOOKUP(I323,[1]TIPOS_CONTRATOS!$E$4:$F$19,2,FALSE)</f>
        <v>11</v>
      </c>
      <c r="K323" s="6">
        <v>230</v>
      </c>
      <c r="L323" s="11">
        <v>2022</v>
      </c>
      <c r="M323" s="6">
        <v>100</v>
      </c>
      <c r="N323" s="6">
        <v>80</v>
      </c>
      <c r="O323" s="12" t="s">
        <v>39</v>
      </c>
      <c r="P323" s="12" t="s">
        <v>56</v>
      </c>
      <c r="Q323" s="12">
        <v>44494</v>
      </c>
      <c r="R323" s="12">
        <v>44581</v>
      </c>
      <c r="S323" s="13">
        <v>11468000</v>
      </c>
      <c r="T323" s="13">
        <v>122000</v>
      </c>
      <c r="U323" s="14">
        <v>0</v>
      </c>
      <c r="V323" s="6"/>
      <c r="W323" s="10" t="e">
        <f>VLOOKUP(V323,[1]TIPOS_ANULACION!$D$5:$E$6,2,FALSE)</f>
        <v>#N/A</v>
      </c>
      <c r="X323" s="13"/>
      <c r="Y323" s="6"/>
      <c r="Z323" s="12"/>
      <c r="AA323" s="15">
        <v>122000</v>
      </c>
      <c r="AB323" s="6" t="s">
        <v>145</v>
      </c>
      <c r="AC323" s="10">
        <f>VLOOKUP(AB323,'[1]ESTADOS ACTUALES CONTRATO'!$E$4:$F$11,2,FALSE)</f>
        <v>6</v>
      </c>
      <c r="AD323" s="6"/>
      <c r="AE323" s="6"/>
      <c r="AF323" s="6" t="s">
        <v>368</v>
      </c>
      <c r="AG323" s="16" t="s">
        <v>369</v>
      </c>
    </row>
    <row r="324" spans="1:33" hidden="1" x14ac:dyDescent="0.25">
      <c r="A324" s="4" t="s">
        <v>33</v>
      </c>
      <c r="B324" s="5">
        <f>VLOOKUP(A324,[1]LOCALIDAD!$A$3:$C$22,3,FALSE)</f>
        <v>3</v>
      </c>
      <c r="C324" s="6" t="s">
        <v>135</v>
      </c>
      <c r="D324" s="7" t="str">
        <f t="shared" si="5"/>
        <v>O230616</v>
      </c>
      <c r="E324" s="8" t="s">
        <v>136</v>
      </c>
      <c r="F324" s="8" t="s">
        <v>137</v>
      </c>
      <c r="G324" s="6">
        <v>52039924</v>
      </c>
      <c r="H324" s="8" t="s">
        <v>396</v>
      </c>
      <c r="I324" s="6" t="s">
        <v>144</v>
      </c>
      <c r="J324" s="10">
        <f>VLOOKUP(I324,[1]TIPOS_CONTRATOS!$E$4:$F$19,2,FALSE)</f>
        <v>11</v>
      </c>
      <c r="K324" s="6">
        <v>211</v>
      </c>
      <c r="L324" s="11">
        <v>2022</v>
      </c>
      <c r="M324" s="6">
        <v>101</v>
      </c>
      <c r="N324" s="6">
        <v>81</v>
      </c>
      <c r="O324" s="12" t="s">
        <v>39</v>
      </c>
      <c r="P324" s="12" t="s">
        <v>56</v>
      </c>
      <c r="Q324" s="12">
        <v>44813</v>
      </c>
      <c r="R324" s="12">
        <v>44928</v>
      </c>
      <c r="S324" s="13">
        <v>10980000</v>
      </c>
      <c r="T324" s="13">
        <v>976000</v>
      </c>
      <c r="U324" s="14">
        <v>976000</v>
      </c>
      <c r="V324" s="6"/>
      <c r="W324" s="10" t="e">
        <f>VLOOKUP(V324,[1]TIPOS_ANULACION!$D$5:$E$6,2,FALSE)</f>
        <v>#N/A</v>
      </c>
      <c r="X324" s="13"/>
      <c r="Y324" s="6"/>
      <c r="Z324" s="12"/>
      <c r="AA324" s="15">
        <v>0</v>
      </c>
      <c r="AB324" s="6" t="s">
        <v>145</v>
      </c>
      <c r="AC324" s="10">
        <f>VLOOKUP(AB324,'[1]ESTADOS ACTUALES CONTRATO'!$E$4:$F$11,2,FALSE)</f>
        <v>6</v>
      </c>
      <c r="AD324" s="6"/>
      <c r="AE324" s="6"/>
      <c r="AF324" s="6" t="s">
        <v>149</v>
      </c>
      <c r="AG324" s="16" t="s">
        <v>149</v>
      </c>
    </row>
    <row r="325" spans="1:33" hidden="1" x14ac:dyDescent="0.25">
      <c r="A325" s="4" t="s">
        <v>33</v>
      </c>
      <c r="B325" s="5">
        <f>VLOOKUP(A325,[1]LOCALIDAD!$A$3:$C$22,3,FALSE)</f>
        <v>3</v>
      </c>
      <c r="C325" s="6" t="s">
        <v>135</v>
      </c>
      <c r="D325" s="7" t="str">
        <f t="shared" si="5"/>
        <v>O230616</v>
      </c>
      <c r="E325" s="8" t="s">
        <v>136</v>
      </c>
      <c r="F325" s="8" t="s">
        <v>137</v>
      </c>
      <c r="G325" s="6">
        <v>1022351156</v>
      </c>
      <c r="H325" s="8" t="s">
        <v>397</v>
      </c>
      <c r="I325" s="6" t="s">
        <v>144</v>
      </c>
      <c r="J325" s="10">
        <f>VLOOKUP(I325,[1]TIPOS_CONTRATOS!$E$4:$F$19,2,FALSE)</f>
        <v>11</v>
      </c>
      <c r="K325" s="6">
        <v>229</v>
      </c>
      <c r="L325" s="11">
        <v>2022</v>
      </c>
      <c r="M325" s="6">
        <v>102</v>
      </c>
      <c r="N325" s="6">
        <v>82</v>
      </c>
      <c r="O325" s="12" t="s">
        <v>39</v>
      </c>
      <c r="P325" s="12" t="s">
        <v>40</v>
      </c>
      <c r="Q325" s="12">
        <v>44811</v>
      </c>
      <c r="R325" s="12">
        <v>44901</v>
      </c>
      <c r="S325" s="13">
        <v>10980000</v>
      </c>
      <c r="T325" s="13">
        <v>732000</v>
      </c>
      <c r="U325" s="14">
        <v>732000</v>
      </c>
      <c r="V325" s="6"/>
      <c r="W325" s="10" t="e">
        <f>VLOOKUP(V325,[1]TIPOS_ANULACION!$D$5:$E$6,2,FALSE)</f>
        <v>#N/A</v>
      </c>
      <c r="X325" s="13"/>
      <c r="Y325" s="6"/>
      <c r="Z325" s="12"/>
      <c r="AA325" s="15">
        <v>0</v>
      </c>
      <c r="AB325" s="6" t="s">
        <v>145</v>
      </c>
      <c r="AC325" s="10">
        <f>VLOOKUP(AB325,'[1]ESTADOS ACTUALES CONTRATO'!$E$4:$F$11,2,FALSE)</f>
        <v>6</v>
      </c>
      <c r="AD325" s="6"/>
      <c r="AE325" s="6"/>
      <c r="AF325" s="6" t="s">
        <v>149</v>
      </c>
      <c r="AG325" s="16" t="s">
        <v>149</v>
      </c>
    </row>
    <row r="326" spans="1:33" hidden="1" x14ac:dyDescent="0.25">
      <c r="A326" s="4" t="s">
        <v>33</v>
      </c>
      <c r="B326" s="5">
        <f>VLOOKUP(A326,[1]LOCALIDAD!$A$3:$C$22,3,FALSE)</f>
        <v>3</v>
      </c>
      <c r="C326" s="6" t="s">
        <v>135</v>
      </c>
      <c r="D326" s="7" t="str">
        <f t="shared" si="5"/>
        <v>O230616</v>
      </c>
      <c r="E326" s="8" t="s">
        <v>136</v>
      </c>
      <c r="F326" s="8" t="s">
        <v>137</v>
      </c>
      <c r="G326" s="6">
        <v>1098700541</v>
      </c>
      <c r="H326" s="8" t="s">
        <v>398</v>
      </c>
      <c r="I326" s="6" t="s">
        <v>144</v>
      </c>
      <c r="J326" s="10">
        <f>VLOOKUP(I326,[1]TIPOS_CONTRATOS!$E$4:$F$19,2,FALSE)</f>
        <v>11</v>
      </c>
      <c r="K326" s="6">
        <v>237</v>
      </c>
      <c r="L326" s="11">
        <v>2022</v>
      </c>
      <c r="M326" s="6">
        <v>103</v>
      </c>
      <c r="N326" s="6">
        <v>83</v>
      </c>
      <c r="O326" s="12" t="s">
        <v>39</v>
      </c>
      <c r="P326" s="12" t="s">
        <v>56</v>
      </c>
      <c r="Q326" s="12">
        <v>44810</v>
      </c>
      <c r="R326" s="12">
        <v>44930</v>
      </c>
      <c r="S326" s="13">
        <v>18300000</v>
      </c>
      <c r="T326" s="13">
        <v>1016667</v>
      </c>
      <c r="U326" s="14">
        <v>1016667</v>
      </c>
      <c r="V326" s="6"/>
      <c r="W326" s="10" t="e">
        <f>VLOOKUP(V326,[1]TIPOS_ANULACION!$D$5:$E$6,2,FALSE)</f>
        <v>#N/A</v>
      </c>
      <c r="X326" s="13"/>
      <c r="Y326" s="6"/>
      <c r="Z326" s="12"/>
      <c r="AA326" s="15">
        <v>0</v>
      </c>
      <c r="AB326" s="6" t="s">
        <v>145</v>
      </c>
      <c r="AC326" s="10">
        <f>VLOOKUP(AB326,'[1]ESTADOS ACTUALES CONTRATO'!$E$4:$F$11,2,FALSE)</f>
        <v>6</v>
      </c>
      <c r="AD326" s="6"/>
      <c r="AE326" s="6"/>
      <c r="AF326" s="6" t="s">
        <v>149</v>
      </c>
      <c r="AG326" s="16" t="s">
        <v>149</v>
      </c>
    </row>
    <row r="327" spans="1:33" hidden="1" x14ac:dyDescent="0.25">
      <c r="A327" s="4" t="s">
        <v>33</v>
      </c>
      <c r="B327" s="5">
        <f>VLOOKUP(A327,[1]LOCALIDAD!$A$3:$C$22,3,FALSE)</f>
        <v>3</v>
      </c>
      <c r="C327" s="6" t="s">
        <v>135</v>
      </c>
      <c r="D327" s="7" t="str">
        <f t="shared" si="5"/>
        <v>O230616</v>
      </c>
      <c r="E327" s="8" t="s">
        <v>136</v>
      </c>
      <c r="F327" s="8" t="s">
        <v>137</v>
      </c>
      <c r="G327" s="6">
        <v>1051818449</v>
      </c>
      <c r="H327" s="8" t="s">
        <v>399</v>
      </c>
      <c r="I327" s="6" t="s">
        <v>144</v>
      </c>
      <c r="J327" s="10">
        <f>VLOOKUP(I327,[1]TIPOS_CONTRATOS!$E$4:$F$19,2,FALSE)</f>
        <v>11</v>
      </c>
      <c r="K327" s="6">
        <v>238</v>
      </c>
      <c r="L327" s="11">
        <v>2022</v>
      </c>
      <c r="M327" s="6">
        <v>104</v>
      </c>
      <c r="N327" s="6">
        <v>84</v>
      </c>
      <c r="O327" s="12" t="s">
        <v>39</v>
      </c>
      <c r="P327" s="12" t="s">
        <v>56</v>
      </c>
      <c r="Q327" s="12">
        <v>44810</v>
      </c>
      <c r="R327" s="12">
        <v>44930</v>
      </c>
      <c r="S327" s="13">
        <v>18300000</v>
      </c>
      <c r="T327" s="13">
        <v>1016667</v>
      </c>
      <c r="U327" s="14">
        <v>1016667</v>
      </c>
      <c r="V327" s="6"/>
      <c r="W327" s="10" t="e">
        <f>VLOOKUP(V327,[1]TIPOS_ANULACION!$D$5:$E$6,2,FALSE)</f>
        <v>#N/A</v>
      </c>
      <c r="X327" s="13"/>
      <c r="Y327" s="6"/>
      <c r="Z327" s="12"/>
      <c r="AA327" s="15">
        <v>0</v>
      </c>
      <c r="AB327" s="6" t="s">
        <v>145</v>
      </c>
      <c r="AC327" s="10">
        <f>VLOOKUP(AB327,'[1]ESTADOS ACTUALES CONTRATO'!$E$4:$F$11,2,FALSE)</f>
        <v>6</v>
      </c>
      <c r="AD327" s="6"/>
      <c r="AE327" s="6"/>
      <c r="AF327" s="6" t="s">
        <v>149</v>
      </c>
      <c r="AG327" s="16" t="s">
        <v>149</v>
      </c>
    </row>
    <row r="328" spans="1:33" hidden="1" x14ac:dyDescent="0.25">
      <c r="A328" s="4" t="s">
        <v>33</v>
      </c>
      <c r="B328" s="5">
        <f>VLOOKUP(A328,[1]LOCALIDAD!$A$3:$C$22,3,FALSE)</f>
        <v>3</v>
      </c>
      <c r="C328" s="6" t="s">
        <v>135</v>
      </c>
      <c r="D328" s="7" t="str">
        <f t="shared" si="5"/>
        <v>O230616</v>
      </c>
      <c r="E328" s="8" t="s">
        <v>136</v>
      </c>
      <c r="F328" s="8" t="s">
        <v>137</v>
      </c>
      <c r="G328" s="6">
        <v>41323323</v>
      </c>
      <c r="H328" s="8" t="s">
        <v>400</v>
      </c>
      <c r="I328" s="6" t="s">
        <v>144</v>
      </c>
      <c r="J328" s="10">
        <f>VLOOKUP(I328,[1]TIPOS_CONTRATOS!$E$4:$F$19,2,FALSE)</f>
        <v>11</v>
      </c>
      <c r="K328" s="6">
        <v>239</v>
      </c>
      <c r="L328" s="11">
        <v>2022</v>
      </c>
      <c r="M328" s="6">
        <v>105</v>
      </c>
      <c r="N328" s="6">
        <v>85</v>
      </c>
      <c r="O328" s="12" t="s">
        <v>39</v>
      </c>
      <c r="P328" s="12" t="s">
        <v>56</v>
      </c>
      <c r="Q328" s="12">
        <v>44812</v>
      </c>
      <c r="R328" s="12">
        <v>44936</v>
      </c>
      <c r="S328" s="13">
        <v>15900000</v>
      </c>
      <c r="T328" s="13">
        <v>7243334</v>
      </c>
      <c r="U328" s="14">
        <v>7066667</v>
      </c>
      <c r="V328" s="6" t="s">
        <v>83</v>
      </c>
      <c r="W328" s="10">
        <f>VLOOKUP(V328,[1]TIPOS_ANULACION!$D$5:$E$6,2,FALSE)</f>
        <v>1</v>
      </c>
      <c r="X328" s="13">
        <v>176667</v>
      </c>
      <c r="Y328" s="6">
        <v>1</v>
      </c>
      <c r="Z328" s="12">
        <v>45198</v>
      </c>
      <c r="AA328" s="15">
        <v>0</v>
      </c>
      <c r="AB328" s="6" t="s">
        <v>145</v>
      </c>
      <c r="AC328" s="10">
        <f>VLOOKUP(AB328,'[1]ESTADOS ACTUALES CONTRATO'!$E$4:$F$11,2,FALSE)</f>
        <v>6</v>
      </c>
      <c r="AD328" s="6"/>
      <c r="AE328" s="6"/>
      <c r="AF328" s="6" t="s">
        <v>368</v>
      </c>
      <c r="AG328" s="16" t="s">
        <v>369</v>
      </c>
    </row>
    <row r="329" spans="1:33" hidden="1" x14ac:dyDescent="0.25">
      <c r="A329" s="4" t="s">
        <v>33</v>
      </c>
      <c r="B329" s="5">
        <f>VLOOKUP(A329,[1]LOCALIDAD!$A$3:$C$22,3,FALSE)</f>
        <v>3</v>
      </c>
      <c r="C329" s="6" t="s">
        <v>135</v>
      </c>
      <c r="D329" s="7" t="str">
        <f t="shared" si="5"/>
        <v>O230616</v>
      </c>
      <c r="E329" s="8" t="s">
        <v>136</v>
      </c>
      <c r="F329" s="8" t="s">
        <v>137</v>
      </c>
      <c r="G329" s="6">
        <v>79630457</v>
      </c>
      <c r="H329" s="8" t="s">
        <v>401</v>
      </c>
      <c r="I329" s="6" t="s">
        <v>144</v>
      </c>
      <c r="J329" s="10">
        <f>VLOOKUP(I329,[1]TIPOS_CONTRATOS!$E$4:$F$19,2,FALSE)</f>
        <v>11</v>
      </c>
      <c r="K329" s="6">
        <v>241</v>
      </c>
      <c r="L329" s="11">
        <v>2022</v>
      </c>
      <c r="M329" s="6">
        <v>106</v>
      </c>
      <c r="N329" s="6">
        <v>86</v>
      </c>
      <c r="O329" s="12" t="s">
        <v>39</v>
      </c>
      <c r="P329" s="12" t="s">
        <v>40</v>
      </c>
      <c r="Q329" s="12">
        <v>44812</v>
      </c>
      <c r="R329" s="12">
        <v>44902</v>
      </c>
      <c r="S329" s="13">
        <v>14400000</v>
      </c>
      <c r="T329" s="13">
        <v>1120000</v>
      </c>
      <c r="U329" s="14">
        <v>1120000</v>
      </c>
      <c r="V329" s="6"/>
      <c r="W329" s="10" t="e">
        <f>VLOOKUP(V329,[1]TIPOS_ANULACION!$D$5:$E$6,2,FALSE)</f>
        <v>#N/A</v>
      </c>
      <c r="X329" s="13"/>
      <c r="Y329" s="6"/>
      <c r="Z329" s="12"/>
      <c r="AA329" s="15">
        <v>0</v>
      </c>
      <c r="AB329" s="6" t="s">
        <v>145</v>
      </c>
      <c r="AC329" s="10">
        <f>VLOOKUP(AB329,'[1]ESTADOS ACTUALES CONTRATO'!$E$4:$F$11,2,FALSE)</f>
        <v>6</v>
      </c>
      <c r="AD329" s="6"/>
      <c r="AE329" s="6"/>
      <c r="AF329" s="6" t="s">
        <v>368</v>
      </c>
      <c r="AG329" s="16" t="s">
        <v>369</v>
      </c>
    </row>
    <row r="330" spans="1:33" hidden="1" x14ac:dyDescent="0.25">
      <c r="A330" s="4" t="s">
        <v>33</v>
      </c>
      <c r="B330" s="5">
        <f>VLOOKUP(A330,[1]LOCALIDAD!$A$3:$C$22,3,FALSE)</f>
        <v>3</v>
      </c>
      <c r="C330" s="6" t="s">
        <v>135</v>
      </c>
      <c r="D330" s="7" t="str">
        <f t="shared" si="5"/>
        <v>O230616</v>
      </c>
      <c r="E330" s="8" t="s">
        <v>136</v>
      </c>
      <c r="F330" s="8" t="s">
        <v>137</v>
      </c>
      <c r="G330" s="6">
        <v>79115862</v>
      </c>
      <c r="H330" s="8" t="s">
        <v>356</v>
      </c>
      <c r="I330" s="6" t="s">
        <v>144</v>
      </c>
      <c r="J330" s="10">
        <f>VLOOKUP(I330,[1]TIPOS_CONTRATOS!$E$4:$F$19,2,FALSE)</f>
        <v>11</v>
      </c>
      <c r="K330" s="6">
        <v>247</v>
      </c>
      <c r="L330" s="11">
        <v>2022</v>
      </c>
      <c r="M330" s="6">
        <v>107</v>
      </c>
      <c r="N330" s="6">
        <v>87</v>
      </c>
      <c r="O330" s="12" t="s">
        <v>39</v>
      </c>
      <c r="P330" s="12" t="s">
        <v>56</v>
      </c>
      <c r="Q330" s="12">
        <v>44813</v>
      </c>
      <c r="R330" s="12">
        <v>44925</v>
      </c>
      <c r="S330" s="13">
        <v>15516000</v>
      </c>
      <c r="T330" s="13">
        <v>1379200</v>
      </c>
      <c r="U330" s="14">
        <v>1379200</v>
      </c>
      <c r="V330" s="6"/>
      <c r="W330" s="10" t="e">
        <f>VLOOKUP(V330,[1]TIPOS_ANULACION!$D$5:$E$6,2,FALSE)</f>
        <v>#N/A</v>
      </c>
      <c r="X330" s="13"/>
      <c r="Y330" s="6"/>
      <c r="Z330" s="12"/>
      <c r="AA330" s="15">
        <v>0</v>
      </c>
      <c r="AB330" s="6" t="s">
        <v>145</v>
      </c>
      <c r="AC330" s="10">
        <f>VLOOKUP(AB330,'[1]ESTADOS ACTUALES CONTRATO'!$E$4:$F$11,2,FALSE)</f>
        <v>6</v>
      </c>
      <c r="AD330" s="6"/>
      <c r="AE330" s="6"/>
      <c r="AF330" s="6" t="s">
        <v>149</v>
      </c>
      <c r="AG330" s="16" t="s">
        <v>149</v>
      </c>
    </row>
    <row r="331" spans="1:33" hidden="1" x14ac:dyDescent="0.25">
      <c r="A331" s="4" t="s">
        <v>33</v>
      </c>
      <c r="B331" s="5">
        <f>VLOOKUP(A331,[1]LOCALIDAD!$A$3:$C$22,3,FALSE)</f>
        <v>3</v>
      </c>
      <c r="C331" s="6" t="s">
        <v>135</v>
      </c>
      <c r="D331" s="7" t="str">
        <f t="shared" si="5"/>
        <v>O230616</v>
      </c>
      <c r="E331" s="8" t="s">
        <v>136</v>
      </c>
      <c r="F331" s="8" t="s">
        <v>137</v>
      </c>
      <c r="G331" s="6">
        <v>52475976</v>
      </c>
      <c r="H331" s="8" t="s">
        <v>402</v>
      </c>
      <c r="I331" s="6" t="s">
        <v>144</v>
      </c>
      <c r="J331" s="10">
        <f>VLOOKUP(I331,[1]TIPOS_CONTRATOS!$E$4:$F$19,2,FALSE)</f>
        <v>11</v>
      </c>
      <c r="K331" s="6">
        <v>236</v>
      </c>
      <c r="L331" s="11">
        <v>2022</v>
      </c>
      <c r="M331" s="6">
        <v>108</v>
      </c>
      <c r="N331" s="6">
        <v>88</v>
      </c>
      <c r="O331" s="12" t="s">
        <v>39</v>
      </c>
      <c r="P331" s="12" t="s">
        <v>56</v>
      </c>
      <c r="Q331" s="12">
        <v>44818</v>
      </c>
      <c r="R331" s="12">
        <v>44926</v>
      </c>
      <c r="S331" s="13">
        <v>18300000</v>
      </c>
      <c r="T331" s="13">
        <v>2643334</v>
      </c>
      <c r="U331" s="14">
        <v>2643334</v>
      </c>
      <c r="V331" s="6"/>
      <c r="W331" s="10" t="e">
        <f>VLOOKUP(V331,[1]TIPOS_ANULACION!$D$5:$E$6,2,FALSE)</f>
        <v>#N/A</v>
      </c>
      <c r="X331" s="13"/>
      <c r="Y331" s="6"/>
      <c r="Z331" s="12"/>
      <c r="AA331" s="15">
        <v>0</v>
      </c>
      <c r="AB331" s="6" t="s">
        <v>145</v>
      </c>
      <c r="AC331" s="10">
        <f>VLOOKUP(AB331,'[1]ESTADOS ACTUALES CONTRATO'!$E$4:$F$11,2,FALSE)</f>
        <v>6</v>
      </c>
      <c r="AD331" s="6"/>
      <c r="AE331" s="6"/>
      <c r="AF331" s="6" t="s">
        <v>149</v>
      </c>
      <c r="AG331" s="16" t="s">
        <v>149</v>
      </c>
    </row>
    <row r="332" spans="1:33" hidden="1" x14ac:dyDescent="0.25">
      <c r="A332" s="4" t="s">
        <v>33</v>
      </c>
      <c r="B332" s="5">
        <f>VLOOKUP(A332,[1]LOCALIDAD!$A$3:$C$22,3,FALSE)</f>
        <v>3</v>
      </c>
      <c r="C332" s="6" t="s">
        <v>135</v>
      </c>
      <c r="D332" s="7" t="str">
        <f t="shared" si="5"/>
        <v>O230616</v>
      </c>
      <c r="E332" s="8" t="s">
        <v>136</v>
      </c>
      <c r="F332" s="8" t="s">
        <v>137</v>
      </c>
      <c r="G332" s="6">
        <v>79747514</v>
      </c>
      <c r="H332" s="8" t="s">
        <v>403</v>
      </c>
      <c r="I332" s="6" t="s">
        <v>144</v>
      </c>
      <c r="J332" s="10">
        <f>VLOOKUP(I332,[1]TIPOS_CONTRATOS!$E$4:$F$19,2,FALSE)</f>
        <v>11</v>
      </c>
      <c r="K332" s="6">
        <v>250</v>
      </c>
      <c r="L332" s="11">
        <v>2022</v>
      </c>
      <c r="M332" s="6">
        <v>109</v>
      </c>
      <c r="N332" s="6">
        <v>89</v>
      </c>
      <c r="O332" s="12" t="s">
        <v>39</v>
      </c>
      <c r="P332" s="12" t="s">
        <v>56</v>
      </c>
      <c r="Q332" s="12">
        <v>44818</v>
      </c>
      <c r="R332" s="12">
        <v>44925</v>
      </c>
      <c r="S332" s="13">
        <v>18300000</v>
      </c>
      <c r="T332" s="13">
        <v>2643333</v>
      </c>
      <c r="U332" s="14">
        <v>2643333</v>
      </c>
      <c r="V332" s="6"/>
      <c r="W332" s="10" t="e">
        <f>VLOOKUP(V332,[1]TIPOS_ANULACION!$D$5:$E$6,2,FALSE)</f>
        <v>#N/A</v>
      </c>
      <c r="X332" s="13"/>
      <c r="Y332" s="6"/>
      <c r="Z332" s="12"/>
      <c r="AA332" s="15">
        <v>0</v>
      </c>
      <c r="AB332" s="6" t="s">
        <v>145</v>
      </c>
      <c r="AC332" s="10">
        <f>VLOOKUP(AB332,'[1]ESTADOS ACTUALES CONTRATO'!$E$4:$F$11,2,FALSE)</f>
        <v>6</v>
      </c>
      <c r="AD332" s="6"/>
      <c r="AE332" s="6"/>
      <c r="AF332" s="6" t="s">
        <v>149</v>
      </c>
      <c r="AG332" s="16" t="s">
        <v>149</v>
      </c>
    </row>
    <row r="333" spans="1:33" hidden="1" x14ac:dyDescent="0.25">
      <c r="A333" s="4" t="s">
        <v>33</v>
      </c>
      <c r="B333" s="5">
        <f>VLOOKUP(A333,[1]LOCALIDAD!$A$3:$C$22,3,FALSE)</f>
        <v>3</v>
      </c>
      <c r="C333" s="6" t="s">
        <v>135</v>
      </c>
      <c r="D333" s="7" t="str">
        <f t="shared" si="5"/>
        <v>O230616</v>
      </c>
      <c r="E333" s="8" t="s">
        <v>136</v>
      </c>
      <c r="F333" s="8" t="s">
        <v>137</v>
      </c>
      <c r="G333" s="6">
        <v>19455951</v>
      </c>
      <c r="H333" s="8" t="s">
        <v>404</v>
      </c>
      <c r="I333" s="6" t="s">
        <v>144</v>
      </c>
      <c r="J333" s="10">
        <f>VLOOKUP(I333,[1]TIPOS_CONTRATOS!$E$4:$F$19,2,FALSE)</f>
        <v>11</v>
      </c>
      <c r="K333" s="6">
        <v>248</v>
      </c>
      <c r="L333" s="11">
        <v>2022</v>
      </c>
      <c r="M333" s="6">
        <v>110</v>
      </c>
      <c r="N333" s="6">
        <v>90</v>
      </c>
      <c r="O333" s="12" t="s">
        <v>39</v>
      </c>
      <c r="P333" s="12" t="s">
        <v>56</v>
      </c>
      <c r="Q333" s="12">
        <v>44818</v>
      </c>
      <c r="R333" s="12">
        <v>44908</v>
      </c>
      <c r="S333" s="13">
        <v>18300000</v>
      </c>
      <c r="T333" s="13">
        <v>18300000</v>
      </c>
      <c r="U333" s="14">
        <v>18300000</v>
      </c>
      <c r="V333" s="6"/>
      <c r="W333" s="10" t="e">
        <f>VLOOKUP(V333,[1]TIPOS_ANULACION!$D$5:$E$6,2,FALSE)</f>
        <v>#N/A</v>
      </c>
      <c r="X333" s="13"/>
      <c r="Y333" s="6"/>
      <c r="Z333" s="12"/>
      <c r="AA333" s="15">
        <v>0</v>
      </c>
      <c r="AB333" s="6" t="s">
        <v>145</v>
      </c>
      <c r="AC333" s="10">
        <f>VLOOKUP(AB333,'[1]ESTADOS ACTUALES CONTRATO'!$E$4:$F$11,2,FALSE)</f>
        <v>6</v>
      </c>
      <c r="AD333" s="6"/>
      <c r="AE333" s="6"/>
      <c r="AF333" s="6" t="s">
        <v>368</v>
      </c>
      <c r="AG333" s="16" t="s">
        <v>369</v>
      </c>
    </row>
    <row r="334" spans="1:33" hidden="1" x14ac:dyDescent="0.25">
      <c r="A334" s="4" t="s">
        <v>33</v>
      </c>
      <c r="B334" s="5">
        <f>VLOOKUP(A334,[1]LOCALIDAD!$A$3:$C$22,3,FALSE)</f>
        <v>3</v>
      </c>
      <c r="C334" s="6" t="s">
        <v>135</v>
      </c>
      <c r="D334" s="7" t="str">
        <f t="shared" si="5"/>
        <v>O230616</v>
      </c>
      <c r="E334" s="8" t="s">
        <v>136</v>
      </c>
      <c r="F334" s="8" t="s">
        <v>137</v>
      </c>
      <c r="G334" s="6">
        <v>79688709</v>
      </c>
      <c r="H334" s="8" t="s">
        <v>405</v>
      </c>
      <c r="I334" s="6" t="s">
        <v>144</v>
      </c>
      <c r="J334" s="10">
        <f>VLOOKUP(I334,[1]TIPOS_CONTRATOS!$E$4:$F$19,2,FALSE)</f>
        <v>11</v>
      </c>
      <c r="K334" s="6">
        <v>224</v>
      </c>
      <c r="L334" s="11">
        <v>2022</v>
      </c>
      <c r="M334" s="6">
        <v>111</v>
      </c>
      <c r="N334" s="6">
        <v>91</v>
      </c>
      <c r="O334" s="12" t="s">
        <v>39</v>
      </c>
      <c r="P334" s="12" t="s">
        <v>40</v>
      </c>
      <c r="Q334" s="12">
        <v>44821</v>
      </c>
      <c r="R334" s="12">
        <v>44911</v>
      </c>
      <c r="S334" s="13">
        <v>18300000</v>
      </c>
      <c r="T334" s="13">
        <v>3253333</v>
      </c>
      <c r="U334" s="14">
        <v>0</v>
      </c>
      <c r="V334" s="6" t="s">
        <v>83</v>
      </c>
      <c r="W334" s="10">
        <f>VLOOKUP(V334,[1]TIPOS_ANULACION!$D$5:$E$6,2,FALSE)</f>
        <v>1</v>
      </c>
      <c r="X334" s="13">
        <v>3253333</v>
      </c>
      <c r="Y334" s="6">
        <v>1</v>
      </c>
      <c r="Z334" s="12">
        <v>45198</v>
      </c>
      <c r="AA334" s="15">
        <v>0</v>
      </c>
      <c r="AB334" s="6" t="s">
        <v>145</v>
      </c>
      <c r="AC334" s="10">
        <f>VLOOKUP(AB334,'[1]ESTADOS ACTUALES CONTRATO'!$E$4:$F$11,2,FALSE)</f>
        <v>6</v>
      </c>
      <c r="AD334" s="6"/>
      <c r="AE334" s="6"/>
      <c r="AF334" s="6" t="s">
        <v>368</v>
      </c>
      <c r="AG334" s="16" t="s">
        <v>369</v>
      </c>
    </row>
    <row r="335" spans="1:33" hidden="1" x14ac:dyDescent="0.25">
      <c r="A335" s="4" t="s">
        <v>33</v>
      </c>
      <c r="B335" s="5">
        <f>VLOOKUP(A335,[1]LOCALIDAD!$A$3:$C$22,3,FALSE)</f>
        <v>3</v>
      </c>
      <c r="C335" s="6" t="s">
        <v>135</v>
      </c>
      <c r="D335" s="7" t="str">
        <f t="shared" si="5"/>
        <v>O230616</v>
      </c>
      <c r="E335" s="8" t="s">
        <v>136</v>
      </c>
      <c r="F335" s="8" t="s">
        <v>137</v>
      </c>
      <c r="G335" s="6">
        <v>52869352</v>
      </c>
      <c r="H335" s="8" t="s">
        <v>406</v>
      </c>
      <c r="I335" s="6" t="s">
        <v>144</v>
      </c>
      <c r="J335" s="10">
        <f>VLOOKUP(I335,[1]TIPOS_CONTRATOS!$E$4:$F$19,2,FALSE)</f>
        <v>11</v>
      </c>
      <c r="K335" s="6">
        <v>251</v>
      </c>
      <c r="L335" s="11">
        <v>2022</v>
      </c>
      <c r="M335" s="6">
        <v>112</v>
      </c>
      <c r="N335" s="6">
        <v>92</v>
      </c>
      <c r="O335" s="12" t="s">
        <v>39</v>
      </c>
      <c r="P335" s="12" t="s">
        <v>56</v>
      </c>
      <c r="Q335" s="12">
        <v>44817</v>
      </c>
      <c r="R335" s="12">
        <v>44934</v>
      </c>
      <c r="S335" s="13">
        <v>14400000</v>
      </c>
      <c r="T335" s="13">
        <v>1920000</v>
      </c>
      <c r="U335" s="14">
        <v>1920000</v>
      </c>
      <c r="V335" s="6"/>
      <c r="W335" s="10" t="e">
        <f>VLOOKUP(V335,[1]TIPOS_ANULACION!$D$5:$E$6,2,FALSE)</f>
        <v>#N/A</v>
      </c>
      <c r="X335" s="13"/>
      <c r="Y335" s="6"/>
      <c r="Z335" s="12"/>
      <c r="AA335" s="15">
        <v>0</v>
      </c>
      <c r="AB335" s="6" t="s">
        <v>145</v>
      </c>
      <c r="AC335" s="10">
        <f>VLOOKUP(AB335,'[1]ESTADOS ACTUALES CONTRATO'!$E$4:$F$11,2,FALSE)</f>
        <v>6</v>
      </c>
      <c r="AD335" s="6"/>
      <c r="AE335" s="6"/>
      <c r="AF335" s="6" t="s">
        <v>149</v>
      </c>
      <c r="AG335" s="16" t="s">
        <v>149</v>
      </c>
    </row>
    <row r="336" spans="1:33" hidden="1" x14ac:dyDescent="0.25">
      <c r="A336" s="4" t="s">
        <v>33</v>
      </c>
      <c r="B336" s="5">
        <f>VLOOKUP(A336,[1]LOCALIDAD!$A$3:$C$22,3,FALSE)</f>
        <v>3</v>
      </c>
      <c r="C336" s="6" t="s">
        <v>135</v>
      </c>
      <c r="D336" s="7" t="str">
        <f t="shared" si="5"/>
        <v>O230616</v>
      </c>
      <c r="E336" s="8" t="s">
        <v>136</v>
      </c>
      <c r="F336" s="8" t="s">
        <v>137</v>
      </c>
      <c r="G336" s="6">
        <v>1026272856</v>
      </c>
      <c r="H336" s="8" t="s">
        <v>407</v>
      </c>
      <c r="I336" s="6" t="s">
        <v>144</v>
      </c>
      <c r="J336" s="10">
        <f>VLOOKUP(I336,[1]TIPOS_CONTRATOS!$E$4:$F$19,2,FALSE)</f>
        <v>11</v>
      </c>
      <c r="K336" s="6">
        <v>252</v>
      </c>
      <c r="L336" s="11">
        <v>2022</v>
      </c>
      <c r="M336" s="6">
        <v>113</v>
      </c>
      <c r="N336" s="6">
        <v>93</v>
      </c>
      <c r="O336" s="12" t="s">
        <v>39</v>
      </c>
      <c r="P336" s="12" t="s">
        <v>40</v>
      </c>
      <c r="Q336" s="12">
        <v>44818</v>
      </c>
      <c r="R336" s="12">
        <v>44908</v>
      </c>
      <c r="S336" s="13">
        <v>7050000</v>
      </c>
      <c r="T336" s="13">
        <v>1018334</v>
      </c>
      <c r="U336" s="14">
        <v>1018333</v>
      </c>
      <c r="V336" s="6"/>
      <c r="W336" s="10" t="e">
        <f>VLOOKUP(V336,[1]TIPOS_ANULACION!$D$5:$E$6,2,FALSE)</f>
        <v>#N/A</v>
      </c>
      <c r="X336" s="13"/>
      <c r="Y336" s="6"/>
      <c r="Z336" s="12"/>
      <c r="AA336" s="15">
        <v>1</v>
      </c>
      <c r="AB336" s="6" t="s">
        <v>145</v>
      </c>
      <c r="AC336" s="10">
        <f>VLOOKUP(AB336,'[1]ESTADOS ACTUALES CONTRATO'!$E$4:$F$11,2,FALSE)</f>
        <v>6</v>
      </c>
      <c r="AD336" s="6"/>
      <c r="AE336" s="6"/>
      <c r="AF336" s="6" t="s">
        <v>368</v>
      </c>
      <c r="AG336" s="16" t="s">
        <v>369</v>
      </c>
    </row>
    <row r="337" spans="1:33" hidden="1" x14ac:dyDescent="0.25">
      <c r="A337" s="4" t="s">
        <v>33</v>
      </c>
      <c r="B337" s="5">
        <f>VLOOKUP(A337,[1]LOCALIDAD!$A$3:$C$22,3,FALSE)</f>
        <v>3</v>
      </c>
      <c r="C337" s="6" t="s">
        <v>135</v>
      </c>
      <c r="D337" s="7" t="str">
        <f t="shared" si="5"/>
        <v>O230616</v>
      </c>
      <c r="E337" s="8" t="s">
        <v>136</v>
      </c>
      <c r="F337" s="8" t="s">
        <v>137</v>
      </c>
      <c r="G337" s="6">
        <v>79287493</v>
      </c>
      <c r="H337" s="8" t="s">
        <v>408</v>
      </c>
      <c r="I337" s="6" t="s">
        <v>144</v>
      </c>
      <c r="J337" s="10">
        <f>VLOOKUP(I337,[1]TIPOS_CONTRATOS!$E$4:$F$19,2,FALSE)</f>
        <v>11</v>
      </c>
      <c r="K337" s="6">
        <v>253</v>
      </c>
      <c r="L337" s="11">
        <v>2022</v>
      </c>
      <c r="M337" s="6">
        <v>114</v>
      </c>
      <c r="N337" s="6">
        <v>94</v>
      </c>
      <c r="O337" s="12" t="s">
        <v>39</v>
      </c>
      <c r="P337" s="12" t="s">
        <v>56</v>
      </c>
      <c r="Q337" s="12">
        <v>44818</v>
      </c>
      <c r="R337" s="12">
        <v>44930</v>
      </c>
      <c r="S337" s="13">
        <v>7050000</v>
      </c>
      <c r="T337" s="13">
        <v>1018333</v>
      </c>
      <c r="U337" s="14">
        <v>1018333</v>
      </c>
      <c r="V337" s="6"/>
      <c r="W337" s="10" t="e">
        <f>VLOOKUP(V337,[1]TIPOS_ANULACION!$D$5:$E$6,2,FALSE)</f>
        <v>#N/A</v>
      </c>
      <c r="X337" s="13"/>
      <c r="Y337" s="6"/>
      <c r="Z337" s="12"/>
      <c r="AA337" s="15">
        <v>0</v>
      </c>
      <c r="AB337" s="6" t="s">
        <v>145</v>
      </c>
      <c r="AC337" s="10">
        <f>VLOOKUP(AB337,'[1]ESTADOS ACTUALES CONTRATO'!$E$4:$F$11,2,FALSE)</f>
        <v>6</v>
      </c>
      <c r="AD337" s="6"/>
      <c r="AE337" s="6"/>
      <c r="AF337" s="6" t="s">
        <v>149</v>
      </c>
      <c r="AG337" s="16" t="s">
        <v>149</v>
      </c>
    </row>
    <row r="338" spans="1:33" hidden="1" x14ac:dyDescent="0.25">
      <c r="A338" s="4" t="s">
        <v>33</v>
      </c>
      <c r="B338" s="5">
        <f>VLOOKUP(A338,[1]LOCALIDAD!$A$3:$C$22,3,FALSE)</f>
        <v>3</v>
      </c>
      <c r="C338" s="6" t="s">
        <v>135</v>
      </c>
      <c r="D338" s="7" t="str">
        <f t="shared" si="5"/>
        <v>O230616</v>
      </c>
      <c r="E338" s="8" t="s">
        <v>136</v>
      </c>
      <c r="F338" s="8" t="s">
        <v>137</v>
      </c>
      <c r="G338" s="6">
        <v>1010218952</v>
      </c>
      <c r="H338" s="8" t="s">
        <v>359</v>
      </c>
      <c r="I338" s="6" t="s">
        <v>144</v>
      </c>
      <c r="J338" s="10">
        <f>VLOOKUP(I338,[1]TIPOS_CONTRATOS!$E$4:$F$19,2,FALSE)</f>
        <v>11</v>
      </c>
      <c r="K338" s="6">
        <v>256</v>
      </c>
      <c r="L338" s="11">
        <v>2022</v>
      </c>
      <c r="M338" s="6">
        <v>115</v>
      </c>
      <c r="N338" s="6">
        <v>95</v>
      </c>
      <c r="O338" s="12" t="s">
        <v>39</v>
      </c>
      <c r="P338" s="12" t="s">
        <v>56</v>
      </c>
      <c r="Q338" s="12">
        <v>44823</v>
      </c>
      <c r="R338" s="12">
        <v>44917</v>
      </c>
      <c r="S338" s="13">
        <v>14400000</v>
      </c>
      <c r="T338" s="13">
        <v>2880000</v>
      </c>
      <c r="U338" s="14">
        <v>2880000</v>
      </c>
      <c r="V338" s="6"/>
      <c r="W338" s="10" t="e">
        <f>VLOOKUP(V338,[1]TIPOS_ANULACION!$D$5:$E$6,2,FALSE)</f>
        <v>#N/A</v>
      </c>
      <c r="X338" s="13"/>
      <c r="Y338" s="6"/>
      <c r="Z338" s="12"/>
      <c r="AA338" s="15">
        <v>0</v>
      </c>
      <c r="AB338" s="6" t="s">
        <v>145</v>
      </c>
      <c r="AC338" s="10">
        <f>VLOOKUP(AB338,'[1]ESTADOS ACTUALES CONTRATO'!$E$4:$F$11,2,FALSE)</f>
        <v>6</v>
      </c>
      <c r="AD338" s="6"/>
      <c r="AE338" s="6"/>
      <c r="AF338" s="6" t="s">
        <v>149</v>
      </c>
      <c r="AG338" s="16" t="s">
        <v>149</v>
      </c>
    </row>
    <row r="339" spans="1:33" hidden="1" x14ac:dyDescent="0.25">
      <c r="A339" s="4" t="s">
        <v>33</v>
      </c>
      <c r="B339" s="5">
        <f>VLOOKUP(A339,[1]LOCALIDAD!$A$3:$C$22,3,FALSE)</f>
        <v>3</v>
      </c>
      <c r="C339" s="6" t="s">
        <v>135</v>
      </c>
      <c r="D339" s="7" t="str">
        <f t="shared" si="5"/>
        <v>O230616</v>
      </c>
      <c r="E339" s="8" t="s">
        <v>136</v>
      </c>
      <c r="F339" s="8" t="s">
        <v>137</v>
      </c>
      <c r="G339" s="6">
        <v>1014227004</v>
      </c>
      <c r="H339" s="8" t="s">
        <v>409</v>
      </c>
      <c r="I339" s="6" t="s">
        <v>144</v>
      </c>
      <c r="J339" s="10">
        <f>VLOOKUP(I339,[1]TIPOS_CONTRATOS!$E$4:$F$19,2,FALSE)</f>
        <v>11</v>
      </c>
      <c r="K339" s="6">
        <v>255</v>
      </c>
      <c r="L339" s="11">
        <v>2022</v>
      </c>
      <c r="M339" s="6">
        <v>116</v>
      </c>
      <c r="N339" s="6">
        <v>96</v>
      </c>
      <c r="O339" s="12" t="s">
        <v>39</v>
      </c>
      <c r="P339" s="12" t="s">
        <v>56</v>
      </c>
      <c r="Q339" s="12">
        <v>44819</v>
      </c>
      <c r="R339" s="12">
        <v>44926</v>
      </c>
      <c r="S339" s="13">
        <v>15900000</v>
      </c>
      <c r="T339" s="13">
        <v>2473333</v>
      </c>
      <c r="U339" s="14">
        <v>2473333</v>
      </c>
      <c r="V339" s="6"/>
      <c r="W339" s="10" t="e">
        <f>VLOOKUP(V339,[1]TIPOS_ANULACION!$D$5:$E$6,2,FALSE)</f>
        <v>#N/A</v>
      </c>
      <c r="X339" s="13"/>
      <c r="Y339" s="6"/>
      <c r="Z339" s="12"/>
      <c r="AA339" s="15">
        <v>0</v>
      </c>
      <c r="AB339" s="6" t="s">
        <v>145</v>
      </c>
      <c r="AC339" s="10">
        <f>VLOOKUP(AB339,'[1]ESTADOS ACTUALES CONTRATO'!$E$4:$F$11,2,FALSE)</f>
        <v>6</v>
      </c>
      <c r="AD339" s="6"/>
      <c r="AE339" s="6"/>
      <c r="AF339" s="6" t="s">
        <v>149</v>
      </c>
      <c r="AG339" s="16" t="s">
        <v>149</v>
      </c>
    </row>
    <row r="340" spans="1:33" hidden="1" x14ac:dyDescent="0.25">
      <c r="A340" s="4" t="s">
        <v>33</v>
      </c>
      <c r="B340" s="5">
        <f>VLOOKUP(A340,[1]LOCALIDAD!$A$3:$C$22,3,FALSE)</f>
        <v>3</v>
      </c>
      <c r="C340" s="6" t="s">
        <v>135</v>
      </c>
      <c r="D340" s="7" t="str">
        <f t="shared" si="5"/>
        <v>O230616</v>
      </c>
      <c r="E340" s="8" t="s">
        <v>136</v>
      </c>
      <c r="F340" s="8" t="s">
        <v>137</v>
      </c>
      <c r="G340" s="6">
        <v>1026282016</v>
      </c>
      <c r="H340" s="8" t="s">
        <v>410</v>
      </c>
      <c r="I340" s="6" t="s">
        <v>144</v>
      </c>
      <c r="J340" s="10">
        <f>VLOOKUP(I340,[1]TIPOS_CONTRATOS!$E$4:$F$19,2,FALSE)</f>
        <v>11</v>
      </c>
      <c r="K340" s="6">
        <v>234</v>
      </c>
      <c r="L340" s="11">
        <v>2022</v>
      </c>
      <c r="M340" s="6">
        <v>117</v>
      </c>
      <c r="N340" s="6">
        <v>97</v>
      </c>
      <c r="O340" s="12" t="s">
        <v>39</v>
      </c>
      <c r="P340" s="12" t="s">
        <v>40</v>
      </c>
      <c r="Q340" s="12">
        <v>44820</v>
      </c>
      <c r="R340" s="12">
        <v>44926</v>
      </c>
      <c r="S340" s="13">
        <v>7050000</v>
      </c>
      <c r="T340" s="13">
        <v>1175000</v>
      </c>
      <c r="U340" s="14">
        <v>1175000</v>
      </c>
      <c r="V340" s="6"/>
      <c r="W340" s="10" t="e">
        <f>VLOOKUP(V340,[1]TIPOS_ANULACION!$D$5:$E$6,2,FALSE)</f>
        <v>#N/A</v>
      </c>
      <c r="X340" s="13"/>
      <c r="Y340" s="6"/>
      <c r="Z340" s="12"/>
      <c r="AA340" s="15">
        <v>0</v>
      </c>
      <c r="AB340" s="6" t="s">
        <v>145</v>
      </c>
      <c r="AC340" s="10">
        <f>VLOOKUP(AB340,'[1]ESTADOS ACTUALES CONTRATO'!$E$4:$F$11,2,FALSE)</f>
        <v>6</v>
      </c>
      <c r="AD340" s="6"/>
      <c r="AE340" s="6"/>
      <c r="AF340" s="6" t="s">
        <v>149</v>
      </c>
      <c r="AG340" s="16" t="s">
        <v>149</v>
      </c>
    </row>
    <row r="341" spans="1:33" hidden="1" x14ac:dyDescent="0.25">
      <c r="A341" s="4" t="s">
        <v>33</v>
      </c>
      <c r="B341" s="5">
        <f>VLOOKUP(A341,[1]LOCALIDAD!$A$3:$C$22,3,FALSE)</f>
        <v>3</v>
      </c>
      <c r="C341" s="6" t="s">
        <v>135</v>
      </c>
      <c r="D341" s="7" t="str">
        <f t="shared" si="5"/>
        <v>O230616</v>
      </c>
      <c r="E341" s="8" t="s">
        <v>136</v>
      </c>
      <c r="F341" s="8" t="s">
        <v>137</v>
      </c>
      <c r="G341" s="6">
        <v>1013636916</v>
      </c>
      <c r="H341" s="8" t="s">
        <v>411</v>
      </c>
      <c r="I341" s="6" t="s">
        <v>144</v>
      </c>
      <c r="J341" s="10">
        <f>VLOOKUP(I341,[1]TIPOS_CONTRATOS!$E$4:$F$19,2,FALSE)</f>
        <v>11</v>
      </c>
      <c r="K341" s="6">
        <v>262</v>
      </c>
      <c r="L341" s="11">
        <v>2022</v>
      </c>
      <c r="M341" s="6">
        <v>118</v>
      </c>
      <c r="N341" s="6">
        <v>98</v>
      </c>
      <c r="O341" s="12" t="s">
        <v>39</v>
      </c>
      <c r="P341" s="12" t="s">
        <v>40</v>
      </c>
      <c r="Q341" s="12">
        <v>44824</v>
      </c>
      <c r="R341" s="12">
        <v>44945</v>
      </c>
      <c r="S341" s="13">
        <v>18300000</v>
      </c>
      <c r="T341" s="13">
        <v>3863334</v>
      </c>
      <c r="U341" s="14">
        <v>3863334</v>
      </c>
      <c r="V341" s="6"/>
      <c r="W341" s="10" t="e">
        <f>VLOOKUP(V341,[1]TIPOS_ANULACION!$D$5:$E$6,2,FALSE)</f>
        <v>#N/A</v>
      </c>
      <c r="X341" s="13"/>
      <c r="Y341" s="6"/>
      <c r="Z341" s="12"/>
      <c r="AA341" s="15">
        <v>0</v>
      </c>
      <c r="AB341" s="6" t="s">
        <v>145</v>
      </c>
      <c r="AC341" s="10">
        <f>VLOOKUP(AB341,'[1]ESTADOS ACTUALES CONTRATO'!$E$4:$F$11,2,FALSE)</f>
        <v>6</v>
      </c>
      <c r="AD341" s="6"/>
      <c r="AE341" s="6"/>
      <c r="AF341" s="6" t="s">
        <v>149</v>
      </c>
      <c r="AG341" s="16" t="s">
        <v>149</v>
      </c>
    </row>
    <row r="342" spans="1:33" hidden="1" x14ac:dyDescent="0.25">
      <c r="A342" s="4" t="s">
        <v>33</v>
      </c>
      <c r="B342" s="5">
        <f>VLOOKUP(A342,[1]LOCALIDAD!$A$3:$C$22,3,FALSE)</f>
        <v>3</v>
      </c>
      <c r="C342" s="6" t="s">
        <v>135</v>
      </c>
      <c r="D342" s="7" t="str">
        <f t="shared" si="5"/>
        <v>O230616</v>
      </c>
      <c r="E342" s="8" t="s">
        <v>136</v>
      </c>
      <c r="F342" s="8" t="s">
        <v>137</v>
      </c>
      <c r="G342" s="6">
        <v>1073159671</v>
      </c>
      <c r="H342" s="8" t="s">
        <v>412</v>
      </c>
      <c r="I342" s="6" t="s">
        <v>144</v>
      </c>
      <c r="J342" s="10">
        <f>VLOOKUP(I342,[1]TIPOS_CONTRATOS!$E$4:$F$19,2,FALSE)</f>
        <v>11</v>
      </c>
      <c r="K342" s="6">
        <v>260</v>
      </c>
      <c r="L342" s="11">
        <v>2022</v>
      </c>
      <c r="M342" s="6">
        <v>119</v>
      </c>
      <c r="N342" s="6">
        <v>99</v>
      </c>
      <c r="O342" s="12" t="s">
        <v>39</v>
      </c>
      <c r="P342" s="12" t="s">
        <v>56</v>
      </c>
      <c r="Q342" s="12">
        <v>44824</v>
      </c>
      <c r="R342" s="12">
        <v>44945</v>
      </c>
      <c r="S342" s="13">
        <v>7050000</v>
      </c>
      <c r="T342" s="13">
        <v>1488333</v>
      </c>
      <c r="U342" s="14">
        <v>1488333</v>
      </c>
      <c r="V342" s="6"/>
      <c r="W342" s="10" t="e">
        <f>VLOOKUP(V342,[1]TIPOS_ANULACION!$D$5:$E$6,2,FALSE)</f>
        <v>#N/A</v>
      </c>
      <c r="X342" s="13"/>
      <c r="Y342" s="6"/>
      <c r="Z342" s="12"/>
      <c r="AA342" s="15">
        <v>0</v>
      </c>
      <c r="AB342" s="6" t="s">
        <v>145</v>
      </c>
      <c r="AC342" s="10">
        <f>VLOOKUP(AB342,'[1]ESTADOS ACTUALES CONTRATO'!$E$4:$F$11,2,FALSE)</f>
        <v>6</v>
      </c>
      <c r="AD342" s="6"/>
      <c r="AE342" s="6"/>
      <c r="AF342" s="6" t="s">
        <v>149</v>
      </c>
      <c r="AG342" s="16" t="s">
        <v>149</v>
      </c>
    </row>
    <row r="343" spans="1:33" hidden="1" x14ac:dyDescent="0.25">
      <c r="A343" s="4" t="s">
        <v>33</v>
      </c>
      <c r="B343" s="5">
        <f>VLOOKUP(A343,[1]LOCALIDAD!$A$3:$C$22,3,FALSE)</f>
        <v>3</v>
      </c>
      <c r="C343" s="6" t="s">
        <v>135</v>
      </c>
      <c r="D343" s="7" t="str">
        <f t="shared" si="5"/>
        <v>O230616</v>
      </c>
      <c r="E343" s="8" t="s">
        <v>136</v>
      </c>
      <c r="F343" s="8" t="s">
        <v>137</v>
      </c>
      <c r="G343" s="6">
        <v>1013593466</v>
      </c>
      <c r="H343" s="8" t="s">
        <v>413</v>
      </c>
      <c r="I343" s="6" t="s">
        <v>144</v>
      </c>
      <c r="J343" s="10">
        <f>VLOOKUP(I343,[1]TIPOS_CONTRATOS!$E$4:$F$19,2,FALSE)</f>
        <v>11</v>
      </c>
      <c r="K343" s="6">
        <v>259</v>
      </c>
      <c r="L343" s="11">
        <v>2022</v>
      </c>
      <c r="M343" s="6">
        <v>120</v>
      </c>
      <c r="N343" s="6">
        <v>100</v>
      </c>
      <c r="O343" s="12" t="s">
        <v>39</v>
      </c>
      <c r="P343" s="12" t="s">
        <v>40</v>
      </c>
      <c r="Q343" s="12">
        <v>44825</v>
      </c>
      <c r="R343" s="12">
        <v>44915</v>
      </c>
      <c r="S343" s="13">
        <v>15516000</v>
      </c>
      <c r="T343" s="13">
        <v>3448000</v>
      </c>
      <c r="U343" s="14">
        <v>3448000</v>
      </c>
      <c r="V343" s="6"/>
      <c r="W343" s="10" t="e">
        <f>VLOOKUP(V343,[1]TIPOS_ANULACION!$D$5:$E$6,2,FALSE)</f>
        <v>#N/A</v>
      </c>
      <c r="X343" s="13"/>
      <c r="Y343" s="6"/>
      <c r="Z343" s="12"/>
      <c r="AA343" s="15">
        <v>0</v>
      </c>
      <c r="AB343" s="6" t="s">
        <v>145</v>
      </c>
      <c r="AC343" s="10">
        <f>VLOOKUP(AB343,'[1]ESTADOS ACTUALES CONTRATO'!$E$4:$F$11,2,FALSE)</f>
        <v>6</v>
      </c>
      <c r="AD343" s="6"/>
      <c r="AE343" s="6"/>
      <c r="AF343" s="6" t="s">
        <v>149</v>
      </c>
      <c r="AG343" s="16" t="s">
        <v>149</v>
      </c>
    </row>
    <row r="344" spans="1:33" hidden="1" x14ac:dyDescent="0.25">
      <c r="A344" s="4" t="s">
        <v>33</v>
      </c>
      <c r="B344" s="5">
        <f>VLOOKUP(A344,[1]LOCALIDAD!$A$3:$C$22,3,FALSE)</f>
        <v>3</v>
      </c>
      <c r="C344" s="6" t="s">
        <v>135</v>
      </c>
      <c r="D344" s="7" t="str">
        <f t="shared" si="5"/>
        <v>O230616</v>
      </c>
      <c r="E344" s="8" t="s">
        <v>136</v>
      </c>
      <c r="F344" s="8" t="s">
        <v>137</v>
      </c>
      <c r="G344" s="6">
        <v>901266854</v>
      </c>
      <c r="H344" s="8" t="s">
        <v>414</v>
      </c>
      <c r="I344" s="6" t="s">
        <v>87</v>
      </c>
      <c r="J344" s="10">
        <f>VLOOKUP(I344,[1]TIPOS_CONTRATOS!$E$4:$F$19,2,FALSE)</f>
        <v>2</v>
      </c>
      <c r="K344" s="6">
        <v>254</v>
      </c>
      <c r="L344" s="11">
        <v>2022</v>
      </c>
      <c r="M344" s="6">
        <v>121</v>
      </c>
      <c r="N344" s="6">
        <v>101</v>
      </c>
      <c r="O344" s="12" t="s">
        <v>39</v>
      </c>
      <c r="P344" s="12" t="s">
        <v>56</v>
      </c>
      <c r="Q344" s="12">
        <v>44837</v>
      </c>
      <c r="R344" s="12">
        <v>44910</v>
      </c>
      <c r="S344" s="13">
        <v>15007807</v>
      </c>
      <c r="T344" s="13">
        <v>15007807</v>
      </c>
      <c r="U344" s="14">
        <v>15007807</v>
      </c>
      <c r="V344" s="6"/>
      <c r="W344" s="10" t="e">
        <f>VLOOKUP(V344,[1]TIPOS_ANULACION!$D$5:$E$6,2,FALSE)</f>
        <v>#N/A</v>
      </c>
      <c r="X344" s="13"/>
      <c r="Y344" s="6"/>
      <c r="Z344" s="12"/>
      <c r="AA344" s="15">
        <v>0</v>
      </c>
      <c r="AB344" s="6" t="s">
        <v>145</v>
      </c>
      <c r="AC344" s="10">
        <f>VLOOKUP(AB344,'[1]ESTADOS ACTUALES CONTRATO'!$E$4:$F$11,2,FALSE)</f>
        <v>6</v>
      </c>
      <c r="AD344" s="6"/>
      <c r="AE344" s="6"/>
      <c r="AF344" s="6" t="s">
        <v>127</v>
      </c>
      <c r="AG344" s="16" t="s">
        <v>128</v>
      </c>
    </row>
    <row r="345" spans="1:33" hidden="1" x14ac:dyDescent="0.25">
      <c r="A345" s="4" t="s">
        <v>33</v>
      </c>
      <c r="B345" s="5">
        <f>VLOOKUP(A345,[1]LOCALIDAD!$A$3:$C$22,3,FALSE)</f>
        <v>3</v>
      </c>
      <c r="C345" s="6" t="s">
        <v>135</v>
      </c>
      <c r="D345" s="7" t="str">
        <f t="shared" si="5"/>
        <v>O230616</v>
      </c>
      <c r="E345" s="8" t="s">
        <v>136</v>
      </c>
      <c r="F345" s="8" t="s">
        <v>137</v>
      </c>
      <c r="G345" s="6">
        <v>900078578</v>
      </c>
      <c r="H345" s="8" t="s">
        <v>415</v>
      </c>
      <c r="I345" s="6" t="s">
        <v>47</v>
      </c>
      <c r="J345" s="10">
        <f>VLOOKUP(I345,[1]TIPOS_CONTRATOS!$E$4:$F$19,2,FALSE)</f>
        <v>10</v>
      </c>
      <c r="K345" s="6">
        <v>258</v>
      </c>
      <c r="L345" s="11">
        <v>2022</v>
      </c>
      <c r="M345" s="6">
        <v>122</v>
      </c>
      <c r="N345" s="6">
        <v>102</v>
      </c>
      <c r="O345" s="12" t="s">
        <v>39</v>
      </c>
      <c r="P345" s="12" t="s">
        <v>40</v>
      </c>
      <c r="Q345" s="12">
        <v>44837</v>
      </c>
      <c r="R345" s="12">
        <v>44928</v>
      </c>
      <c r="S345" s="13">
        <v>7841400</v>
      </c>
      <c r="T345" s="13">
        <v>7841400</v>
      </c>
      <c r="U345" s="14">
        <v>7841400</v>
      </c>
      <c r="V345" s="6"/>
      <c r="W345" s="10" t="e">
        <f>VLOOKUP(V345,[1]TIPOS_ANULACION!$D$5:$E$6,2,FALSE)</f>
        <v>#N/A</v>
      </c>
      <c r="X345" s="13"/>
      <c r="Y345" s="6"/>
      <c r="Z345" s="12"/>
      <c r="AA345" s="15">
        <v>0</v>
      </c>
      <c r="AB345" s="6" t="s">
        <v>41</v>
      </c>
      <c r="AC345" s="10">
        <f>VLOOKUP(AB345,'[1]ESTADOS ACTUALES CONTRATO'!$E$4:$F$11,2,FALSE)</f>
        <v>2</v>
      </c>
      <c r="AD345" s="6"/>
      <c r="AE345" s="6"/>
      <c r="AF345" s="6" t="s">
        <v>85</v>
      </c>
      <c r="AG345" s="16"/>
    </row>
    <row r="346" spans="1:33" hidden="1" x14ac:dyDescent="0.25">
      <c r="A346" s="4" t="s">
        <v>33</v>
      </c>
      <c r="B346" s="5">
        <f>VLOOKUP(A346,[1]LOCALIDAD!$A$3:$C$22,3,FALSE)</f>
        <v>3</v>
      </c>
      <c r="C346" s="6" t="s">
        <v>135</v>
      </c>
      <c r="D346" s="7" t="str">
        <f t="shared" si="5"/>
        <v>O230616</v>
      </c>
      <c r="E346" s="8" t="s">
        <v>136</v>
      </c>
      <c r="F346" s="8" t="s">
        <v>137</v>
      </c>
      <c r="G346" s="6">
        <v>13615877</v>
      </c>
      <c r="H346" s="8" t="s">
        <v>416</v>
      </c>
      <c r="I346" s="6" t="s">
        <v>144</v>
      </c>
      <c r="J346" s="10">
        <f>VLOOKUP(I346,[1]TIPOS_CONTRATOS!$E$4:$F$19,2,FALSE)</f>
        <v>11</v>
      </c>
      <c r="K346" s="6">
        <v>265</v>
      </c>
      <c r="L346" s="11">
        <v>2022</v>
      </c>
      <c r="M346" s="6">
        <v>123</v>
      </c>
      <c r="N346" s="6">
        <v>103</v>
      </c>
      <c r="O346" s="12" t="s">
        <v>39</v>
      </c>
      <c r="P346" s="12" t="s">
        <v>40</v>
      </c>
      <c r="Q346" s="12">
        <v>44830</v>
      </c>
      <c r="R346" s="12">
        <v>44926</v>
      </c>
      <c r="S346" s="13">
        <v>12960000</v>
      </c>
      <c r="T346" s="13">
        <v>3600000</v>
      </c>
      <c r="U346" s="14">
        <v>3600000</v>
      </c>
      <c r="V346" s="6"/>
      <c r="W346" s="10" t="e">
        <f>VLOOKUP(V346,[1]TIPOS_ANULACION!$D$5:$E$6,2,FALSE)</f>
        <v>#N/A</v>
      </c>
      <c r="X346" s="13"/>
      <c r="Y346" s="6"/>
      <c r="Z346" s="12"/>
      <c r="AA346" s="15">
        <v>0</v>
      </c>
      <c r="AB346" s="6" t="s">
        <v>145</v>
      </c>
      <c r="AC346" s="10">
        <f>VLOOKUP(AB346,'[1]ESTADOS ACTUALES CONTRATO'!$E$4:$F$11,2,FALSE)</f>
        <v>6</v>
      </c>
      <c r="AD346" s="6"/>
      <c r="AE346" s="6"/>
      <c r="AF346" s="6" t="s">
        <v>149</v>
      </c>
      <c r="AG346" s="16" t="s">
        <v>149</v>
      </c>
    </row>
    <row r="347" spans="1:33" hidden="1" x14ac:dyDescent="0.25">
      <c r="A347" s="4" t="s">
        <v>33</v>
      </c>
      <c r="B347" s="5">
        <f>VLOOKUP(A347,[1]LOCALIDAD!$A$3:$C$22,3,FALSE)</f>
        <v>3</v>
      </c>
      <c r="C347" s="6" t="s">
        <v>135</v>
      </c>
      <c r="D347" s="7" t="str">
        <f t="shared" si="5"/>
        <v>O230616</v>
      </c>
      <c r="E347" s="8" t="s">
        <v>136</v>
      </c>
      <c r="F347" s="8" t="s">
        <v>137</v>
      </c>
      <c r="G347" s="6">
        <v>80375892</v>
      </c>
      <c r="H347" s="8" t="s">
        <v>417</v>
      </c>
      <c r="I347" s="6" t="s">
        <v>144</v>
      </c>
      <c r="J347" s="10">
        <f>VLOOKUP(I347,[1]TIPOS_CONTRATOS!$E$4:$F$19,2,FALSE)</f>
        <v>11</v>
      </c>
      <c r="K347" s="6">
        <v>263</v>
      </c>
      <c r="L347" s="11">
        <v>2022</v>
      </c>
      <c r="M347" s="6">
        <v>124</v>
      </c>
      <c r="N347" s="6">
        <v>104</v>
      </c>
      <c r="O347" s="12" t="s">
        <v>39</v>
      </c>
      <c r="P347" s="12" t="s">
        <v>56</v>
      </c>
      <c r="Q347" s="12">
        <v>44832</v>
      </c>
      <c r="R347" s="12">
        <v>44926</v>
      </c>
      <c r="S347" s="13">
        <v>7050000</v>
      </c>
      <c r="T347" s="13">
        <v>4151667</v>
      </c>
      <c r="U347" s="14">
        <v>2114991</v>
      </c>
      <c r="V347" s="6"/>
      <c r="W347" s="10" t="e">
        <f>VLOOKUP(V347,[1]TIPOS_ANULACION!$D$5:$E$6,2,FALSE)</f>
        <v>#N/A</v>
      </c>
      <c r="X347" s="13"/>
      <c r="Y347" s="6"/>
      <c r="Z347" s="12"/>
      <c r="AA347" s="15">
        <v>2036676</v>
      </c>
      <c r="AB347" s="6" t="s">
        <v>145</v>
      </c>
      <c r="AC347" s="10">
        <f>VLOOKUP(AB347,'[1]ESTADOS ACTUALES CONTRATO'!$E$4:$F$11,2,FALSE)</f>
        <v>6</v>
      </c>
      <c r="AD347" s="6"/>
      <c r="AE347" s="6"/>
      <c r="AF347" s="6" t="s">
        <v>368</v>
      </c>
      <c r="AG347" s="16" t="s">
        <v>369</v>
      </c>
    </row>
    <row r="348" spans="1:33" hidden="1" x14ac:dyDescent="0.25">
      <c r="A348" s="4" t="s">
        <v>33</v>
      </c>
      <c r="B348" s="5">
        <f>VLOOKUP(A348,[1]LOCALIDAD!$A$3:$C$22,3,FALSE)</f>
        <v>3</v>
      </c>
      <c r="C348" s="6" t="s">
        <v>135</v>
      </c>
      <c r="D348" s="7" t="str">
        <f t="shared" si="5"/>
        <v>O230616</v>
      </c>
      <c r="E348" s="8" t="s">
        <v>136</v>
      </c>
      <c r="F348" s="8" t="s">
        <v>137</v>
      </c>
      <c r="G348" s="6">
        <v>52537370</v>
      </c>
      <c r="H348" s="8" t="s">
        <v>418</v>
      </c>
      <c r="I348" s="6" t="s">
        <v>144</v>
      </c>
      <c r="J348" s="10">
        <f>VLOOKUP(I348,[1]TIPOS_CONTRATOS!$E$4:$F$19,2,FALSE)</f>
        <v>11</v>
      </c>
      <c r="K348" s="6">
        <v>264</v>
      </c>
      <c r="L348" s="11">
        <v>2022</v>
      </c>
      <c r="M348" s="6">
        <v>125</v>
      </c>
      <c r="N348" s="6">
        <v>105</v>
      </c>
      <c r="O348" s="12" t="s">
        <v>39</v>
      </c>
      <c r="P348" s="12" t="s">
        <v>56</v>
      </c>
      <c r="Q348" s="12">
        <v>44832</v>
      </c>
      <c r="R348" s="12">
        <v>44937</v>
      </c>
      <c r="S348" s="13">
        <v>7050000</v>
      </c>
      <c r="T348" s="13">
        <v>2115000</v>
      </c>
      <c r="U348" s="14">
        <v>2115000</v>
      </c>
      <c r="V348" s="6"/>
      <c r="W348" s="10" t="e">
        <f>VLOOKUP(V348,[1]TIPOS_ANULACION!$D$5:$E$6,2,FALSE)</f>
        <v>#N/A</v>
      </c>
      <c r="X348" s="13"/>
      <c r="Y348" s="6"/>
      <c r="Z348" s="12"/>
      <c r="AA348" s="15">
        <v>0</v>
      </c>
      <c r="AB348" s="6" t="s">
        <v>145</v>
      </c>
      <c r="AC348" s="10">
        <f>VLOOKUP(AB348,'[1]ESTADOS ACTUALES CONTRATO'!$E$4:$F$11,2,FALSE)</f>
        <v>6</v>
      </c>
      <c r="AD348" s="6"/>
      <c r="AE348" s="6"/>
      <c r="AF348" s="6" t="s">
        <v>149</v>
      </c>
      <c r="AG348" s="16" t="s">
        <v>149</v>
      </c>
    </row>
    <row r="349" spans="1:33" hidden="1" x14ac:dyDescent="0.25">
      <c r="A349" s="4" t="s">
        <v>33</v>
      </c>
      <c r="B349" s="5">
        <f>VLOOKUP(A349,[1]LOCALIDAD!$A$3:$C$22,3,FALSE)</f>
        <v>3</v>
      </c>
      <c r="C349" s="6" t="s">
        <v>135</v>
      </c>
      <c r="D349" s="7" t="str">
        <f t="shared" si="5"/>
        <v>O230616</v>
      </c>
      <c r="E349" s="8" t="s">
        <v>136</v>
      </c>
      <c r="F349" s="8" t="s">
        <v>137</v>
      </c>
      <c r="G349" s="6">
        <v>52226483</v>
      </c>
      <c r="H349" s="8" t="s">
        <v>419</v>
      </c>
      <c r="I349" s="6" t="s">
        <v>144</v>
      </c>
      <c r="J349" s="10">
        <f>VLOOKUP(I349,[1]TIPOS_CONTRATOS!$E$4:$F$19,2,FALSE)</f>
        <v>11</v>
      </c>
      <c r="K349" s="6">
        <v>266</v>
      </c>
      <c r="L349" s="11">
        <v>2022</v>
      </c>
      <c r="M349" s="6">
        <v>126</v>
      </c>
      <c r="N349" s="6">
        <v>106</v>
      </c>
      <c r="O349" s="12" t="s">
        <v>39</v>
      </c>
      <c r="P349" s="12" t="s">
        <v>40</v>
      </c>
      <c r="Q349" s="12">
        <v>44831</v>
      </c>
      <c r="R349" s="12">
        <v>44921</v>
      </c>
      <c r="S349" s="13">
        <v>7050000</v>
      </c>
      <c r="T349" s="13">
        <v>2193333</v>
      </c>
      <c r="U349" s="14">
        <v>2193333</v>
      </c>
      <c r="V349" s="6"/>
      <c r="W349" s="10" t="e">
        <f>VLOOKUP(V349,[1]TIPOS_ANULACION!$D$5:$E$6,2,FALSE)</f>
        <v>#N/A</v>
      </c>
      <c r="X349" s="13"/>
      <c r="Y349" s="6"/>
      <c r="Z349" s="12"/>
      <c r="AA349" s="15">
        <v>0</v>
      </c>
      <c r="AB349" s="6" t="s">
        <v>145</v>
      </c>
      <c r="AC349" s="10">
        <f>VLOOKUP(AB349,'[1]ESTADOS ACTUALES CONTRATO'!$E$4:$F$11,2,FALSE)</f>
        <v>6</v>
      </c>
      <c r="AD349" s="6"/>
      <c r="AE349" s="6"/>
      <c r="AF349" s="6" t="s">
        <v>149</v>
      </c>
      <c r="AG349" s="16" t="s">
        <v>149</v>
      </c>
    </row>
    <row r="350" spans="1:33" hidden="1" x14ac:dyDescent="0.25">
      <c r="A350" s="4" t="s">
        <v>33</v>
      </c>
      <c r="B350" s="5">
        <f>VLOOKUP(A350,[1]LOCALIDAD!$A$3:$C$22,3,FALSE)</f>
        <v>3</v>
      </c>
      <c r="C350" s="6" t="s">
        <v>135</v>
      </c>
      <c r="D350" s="7" t="str">
        <f t="shared" si="5"/>
        <v>O230616</v>
      </c>
      <c r="E350" s="8" t="s">
        <v>136</v>
      </c>
      <c r="F350" s="8" t="s">
        <v>137</v>
      </c>
      <c r="G350" s="6">
        <v>1018418087</v>
      </c>
      <c r="H350" s="8" t="s">
        <v>420</v>
      </c>
      <c r="I350" s="6" t="s">
        <v>144</v>
      </c>
      <c r="J350" s="10">
        <f>VLOOKUP(I350,[1]TIPOS_CONTRATOS!$E$4:$F$19,2,FALSE)</f>
        <v>11</v>
      </c>
      <c r="K350" s="6">
        <v>267</v>
      </c>
      <c r="L350" s="11">
        <v>2022</v>
      </c>
      <c r="M350" s="6">
        <v>127</v>
      </c>
      <c r="N350" s="6">
        <v>107</v>
      </c>
      <c r="O350" s="12" t="s">
        <v>39</v>
      </c>
      <c r="P350" s="12" t="s">
        <v>40</v>
      </c>
      <c r="Q350" s="12">
        <v>44837</v>
      </c>
      <c r="R350" s="12">
        <v>44926</v>
      </c>
      <c r="S350" s="13">
        <v>12960000</v>
      </c>
      <c r="T350" s="13">
        <v>4608000</v>
      </c>
      <c r="U350" s="14">
        <v>4032000</v>
      </c>
      <c r="V350" s="6"/>
      <c r="W350" s="10" t="e">
        <f>VLOOKUP(V350,[1]TIPOS_ANULACION!$D$5:$E$6,2,FALSE)</f>
        <v>#N/A</v>
      </c>
      <c r="X350" s="13"/>
      <c r="Y350" s="6"/>
      <c r="Z350" s="12"/>
      <c r="AA350" s="15">
        <v>576000</v>
      </c>
      <c r="AB350" s="6" t="s">
        <v>145</v>
      </c>
      <c r="AC350" s="10">
        <f>VLOOKUP(AB350,'[1]ESTADOS ACTUALES CONTRATO'!$E$4:$F$11,2,FALSE)</f>
        <v>6</v>
      </c>
      <c r="AD350" s="6"/>
      <c r="AE350" s="6"/>
      <c r="AF350" s="6" t="s">
        <v>368</v>
      </c>
      <c r="AG350" s="16" t="s">
        <v>369</v>
      </c>
    </row>
    <row r="351" spans="1:33" hidden="1" x14ac:dyDescent="0.25">
      <c r="A351" s="4" t="s">
        <v>33</v>
      </c>
      <c r="B351" s="5">
        <f>VLOOKUP(A351,[1]LOCALIDAD!$A$3:$C$22,3,FALSE)</f>
        <v>3</v>
      </c>
      <c r="C351" s="6" t="s">
        <v>135</v>
      </c>
      <c r="D351" s="7" t="str">
        <f t="shared" si="5"/>
        <v>O230616</v>
      </c>
      <c r="E351" s="8" t="s">
        <v>136</v>
      </c>
      <c r="F351" s="8" t="s">
        <v>137</v>
      </c>
      <c r="G351" s="6">
        <v>1032369681</v>
      </c>
      <c r="H351" s="8" t="s">
        <v>421</v>
      </c>
      <c r="I351" s="6" t="s">
        <v>144</v>
      </c>
      <c r="J351" s="10">
        <f>VLOOKUP(I351,[1]TIPOS_CONTRATOS!$E$4:$F$19,2,FALSE)</f>
        <v>11</v>
      </c>
      <c r="K351" s="6">
        <v>268</v>
      </c>
      <c r="L351" s="11">
        <v>2022</v>
      </c>
      <c r="M351" s="6">
        <v>128</v>
      </c>
      <c r="N351" s="6">
        <v>108</v>
      </c>
      <c r="O351" s="12" t="s">
        <v>39</v>
      </c>
      <c r="P351" s="12" t="s">
        <v>40</v>
      </c>
      <c r="Q351" s="12">
        <v>44839</v>
      </c>
      <c r="R351" s="12">
        <v>44926</v>
      </c>
      <c r="S351" s="13">
        <v>8100000</v>
      </c>
      <c r="T351" s="13">
        <v>3060000</v>
      </c>
      <c r="U351" s="14">
        <v>2700000</v>
      </c>
      <c r="V351" s="6"/>
      <c r="W351" s="10" t="e">
        <f>VLOOKUP(V351,[1]TIPOS_ANULACION!$D$5:$E$6,2,FALSE)</f>
        <v>#N/A</v>
      </c>
      <c r="X351" s="13"/>
      <c r="Y351" s="6"/>
      <c r="Z351" s="12"/>
      <c r="AA351" s="15">
        <v>360000</v>
      </c>
      <c r="AB351" s="6" t="s">
        <v>145</v>
      </c>
      <c r="AC351" s="10">
        <f>VLOOKUP(AB351,'[1]ESTADOS ACTUALES CONTRATO'!$E$4:$F$11,2,FALSE)</f>
        <v>6</v>
      </c>
      <c r="AD351" s="6"/>
      <c r="AE351" s="6"/>
      <c r="AF351" s="6" t="s">
        <v>368</v>
      </c>
      <c r="AG351" s="16" t="s">
        <v>369</v>
      </c>
    </row>
    <row r="352" spans="1:33" hidden="1" x14ac:dyDescent="0.25">
      <c r="A352" s="4" t="s">
        <v>33</v>
      </c>
      <c r="B352" s="5">
        <f>VLOOKUP(A352,[1]LOCALIDAD!$A$3:$C$22,3,FALSE)</f>
        <v>3</v>
      </c>
      <c r="C352" s="6" t="s">
        <v>135</v>
      </c>
      <c r="D352" s="7" t="str">
        <f t="shared" si="5"/>
        <v>O230616</v>
      </c>
      <c r="E352" s="8" t="s">
        <v>136</v>
      </c>
      <c r="F352" s="8" t="s">
        <v>137</v>
      </c>
      <c r="G352" s="6">
        <v>1014263010</v>
      </c>
      <c r="H352" s="8" t="s">
        <v>371</v>
      </c>
      <c r="I352" s="6" t="s">
        <v>144</v>
      </c>
      <c r="J352" s="10">
        <f>VLOOKUP(I352,[1]TIPOS_CONTRATOS!$E$4:$F$19,2,FALSE)</f>
        <v>11</v>
      </c>
      <c r="K352" s="6">
        <v>270</v>
      </c>
      <c r="L352" s="11">
        <v>2022</v>
      </c>
      <c r="M352" s="6">
        <v>129</v>
      </c>
      <c r="N352" s="6">
        <v>109</v>
      </c>
      <c r="O352" s="12" t="s">
        <v>39</v>
      </c>
      <c r="P352" s="12" t="s">
        <v>40</v>
      </c>
      <c r="Q352" s="12">
        <v>44853</v>
      </c>
      <c r="R352" s="12">
        <v>44926</v>
      </c>
      <c r="S352" s="13">
        <v>14400000</v>
      </c>
      <c r="T352" s="13">
        <v>7680000</v>
      </c>
      <c r="U352" s="14">
        <v>4800000</v>
      </c>
      <c r="V352" s="6"/>
      <c r="W352" s="10" t="e">
        <f>VLOOKUP(V352,[1]TIPOS_ANULACION!$D$5:$E$6,2,FALSE)</f>
        <v>#N/A</v>
      </c>
      <c r="X352" s="13"/>
      <c r="Y352" s="6"/>
      <c r="Z352" s="12"/>
      <c r="AA352" s="15">
        <v>2880000</v>
      </c>
      <c r="AB352" s="6" t="s">
        <v>145</v>
      </c>
      <c r="AC352" s="10">
        <f>VLOOKUP(AB352,'[1]ESTADOS ACTUALES CONTRATO'!$E$4:$F$11,2,FALSE)</f>
        <v>6</v>
      </c>
      <c r="AD352" s="6"/>
      <c r="AE352" s="6"/>
      <c r="AF352" s="6" t="s">
        <v>368</v>
      </c>
      <c r="AG352" s="16" t="s">
        <v>369</v>
      </c>
    </row>
    <row r="353" spans="1:33" hidden="1" x14ac:dyDescent="0.25">
      <c r="A353" s="4" t="s">
        <v>33</v>
      </c>
      <c r="B353" s="5">
        <f>VLOOKUP(A353,[1]LOCALIDAD!$A$3:$C$22,3,FALSE)</f>
        <v>3</v>
      </c>
      <c r="C353" s="6" t="s">
        <v>135</v>
      </c>
      <c r="D353" s="7" t="str">
        <f t="shared" si="5"/>
        <v>O230616</v>
      </c>
      <c r="E353" s="8" t="s">
        <v>136</v>
      </c>
      <c r="F353" s="8" t="s">
        <v>137</v>
      </c>
      <c r="G353" s="6">
        <v>1010175770</v>
      </c>
      <c r="H353" s="8" t="s">
        <v>422</v>
      </c>
      <c r="I353" s="6" t="s">
        <v>144</v>
      </c>
      <c r="J353" s="10">
        <f>VLOOKUP(I353,[1]TIPOS_CONTRATOS!$E$4:$F$19,2,FALSE)</f>
        <v>11</v>
      </c>
      <c r="K353" s="6">
        <v>273</v>
      </c>
      <c r="L353" s="11">
        <v>2022</v>
      </c>
      <c r="M353" s="6">
        <v>130</v>
      </c>
      <c r="N353" s="6">
        <v>110</v>
      </c>
      <c r="O353" s="12" t="s">
        <v>39</v>
      </c>
      <c r="P353" s="12" t="s">
        <v>56</v>
      </c>
      <c r="Q353" s="12">
        <v>44853</v>
      </c>
      <c r="R353" s="12">
        <v>44944</v>
      </c>
      <c r="S353" s="13">
        <v>10980000</v>
      </c>
      <c r="T353" s="13">
        <v>5856000</v>
      </c>
      <c r="U353" s="14">
        <v>5856000</v>
      </c>
      <c r="V353" s="6"/>
      <c r="W353" s="10" t="e">
        <f>VLOOKUP(V353,[1]TIPOS_ANULACION!$D$5:$E$6,2,FALSE)</f>
        <v>#N/A</v>
      </c>
      <c r="X353" s="13"/>
      <c r="Y353" s="6"/>
      <c r="Z353" s="12"/>
      <c r="AA353" s="15">
        <v>0</v>
      </c>
      <c r="AB353" s="6" t="s">
        <v>145</v>
      </c>
      <c r="AC353" s="10">
        <f>VLOOKUP(AB353,'[1]ESTADOS ACTUALES CONTRATO'!$E$4:$F$11,2,FALSE)</f>
        <v>6</v>
      </c>
      <c r="AD353" s="6"/>
      <c r="AE353" s="6"/>
      <c r="AF353" s="6" t="s">
        <v>368</v>
      </c>
      <c r="AG353" s="16" t="s">
        <v>369</v>
      </c>
    </row>
    <row r="354" spans="1:33" hidden="1" x14ac:dyDescent="0.25">
      <c r="A354" s="4" t="s">
        <v>33</v>
      </c>
      <c r="B354" s="5">
        <f>VLOOKUP(A354,[1]LOCALIDAD!$A$3:$C$22,3,FALSE)</f>
        <v>3</v>
      </c>
      <c r="C354" s="6" t="s">
        <v>135</v>
      </c>
      <c r="D354" s="7" t="str">
        <f t="shared" si="5"/>
        <v>O230616</v>
      </c>
      <c r="E354" s="8" t="s">
        <v>136</v>
      </c>
      <c r="F354" s="8" t="s">
        <v>137</v>
      </c>
      <c r="G354" s="6">
        <v>79641414</v>
      </c>
      <c r="H354" s="8" t="s">
        <v>423</v>
      </c>
      <c r="I354" s="6" t="s">
        <v>144</v>
      </c>
      <c r="J354" s="10">
        <f>VLOOKUP(I354,[1]TIPOS_CONTRATOS!$E$4:$F$19,2,FALSE)</f>
        <v>11</v>
      </c>
      <c r="K354" s="6">
        <v>277</v>
      </c>
      <c r="L354" s="11">
        <v>2022</v>
      </c>
      <c r="M354" s="6">
        <v>131</v>
      </c>
      <c r="N354" s="6">
        <v>111</v>
      </c>
      <c r="O354" s="12" t="s">
        <v>39</v>
      </c>
      <c r="P354" s="12" t="s">
        <v>40</v>
      </c>
      <c r="Q354" s="12">
        <v>44862</v>
      </c>
      <c r="R354" s="12">
        <v>44922</v>
      </c>
      <c r="S354" s="13">
        <v>10600000</v>
      </c>
      <c r="T354" s="13">
        <v>4770000</v>
      </c>
      <c r="U354" s="14">
        <v>4770000</v>
      </c>
      <c r="V354" s="6"/>
      <c r="W354" s="10" t="e">
        <f>VLOOKUP(V354,[1]TIPOS_ANULACION!$D$5:$E$6,2,FALSE)</f>
        <v>#N/A</v>
      </c>
      <c r="X354" s="13"/>
      <c r="Y354" s="6"/>
      <c r="Z354" s="12"/>
      <c r="AA354" s="15">
        <v>0</v>
      </c>
      <c r="AB354" s="6" t="s">
        <v>145</v>
      </c>
      <c r="AC354" s="10">
        <f>VLOOKUP(AB354,'[1]ESTADOS ACTUALES CONTRATO'!$E$4:$F$11,2,FALSE)</f>
        <v>6</v>
      </c>
      <c r="AD354" s="6"/>
      <c r="AE354" s="6"/>
      <c r="AF354" s="6" t="s">
        <v>149</v>
      </c>
      <c r="AG354" s="16" t="s">
        <v>149</v>
      </c>
    </row>
    <row r="355" spans="1:33" hidden="1" x14ac:dyDescent="0.25">
      <c r="A355" s="4" t="s">
        <v>33</v>
      </c>
      <c r="B355" s="5">
        <f>VLOOKUP(A355,[1]LOCALIDAD!$A$3:$C$22,3,FALSE)</f>
        <v>3</v>
      </c>
      <c r="C355" s="6" t="s">
        <v>135</v>
      </c>
      <c r="D355" s="7" t="str">
        <f t="shared" si="5"/>
        <v>O230616</v>
      </c>
      <c r="E355" s="8" t="s">
        <v>136</v>
      </c>
      <c r="F355" s="8" t="s">
        <v>137</v>
      </c>
      <c r="G355" s="6">
        <v>1000580349</v>
      </c>
      <c r="H355" s="8" t="s">
        <v>366</v>
      </c>
      <c r="I355" s="6" t="s">
        <v>144</v>
      </c>
      <c r="J355" s="10">
        <f>VLOOKUP(I355,[1]TIPOS_CONTRATOS!$E$4:$F$19,2,FALSE)</f>
        <v>11</v>
      </c>
      <c r="K355" s="6">
        <v>291</v>
      </c>
      <c r="L355" s="11">
        <v>2022</v>
      </c>
      <c r="M355" s="6">
        <v>132</v>
      </c>
      <c r="N355" s="6">
        <v>112</v>
      </c>
      <c r="O355" s="12" t="s">
        <v>39</v>
      </c>
      <c r="P355" s="12" t="s">
        <v>40</v>
      </c>
      <c r="Q355" s="12">
        <v>44881</v>
      </c>
      <c r="R355" s="12">
        <v>44926</v>
      </c>
      <c r="S355" s="13">
        <v>4700000</v>
      </c>
      <c r="T355" s="13">
        <v>3525000</v>
      </c>
      <c r="U355" s="14">
        <v>3525000</v>
      </c>
      <c r="V355" s="6"/>
      <c r="W355" s="10" t="e">
        <f>VLOOKUP(V355,[1]TIPOS_ANULACION!$D$5:$E$6,2,FALSE)</f>
        <v>#N/A</v>
      </c>
      <c r="X355" s="13"/>
      <c r="Y355" s="6"/>
      <c r="Z355" s="12"/>
      <c r="AA355" s="15">
        <v>0</v>
      </c>
      <c r="AB355" s="6" t="s">
        <v>145</v>
      </c>
      <c r="AC355" s="10">
        <f>VLOOKUP(AB355,'[1]ESTADOS ACTUALES CONTRATO'!$E$4:$F$11,2,FALSE)</f>
        <v>6</v>
      </c>
      <c r="AD355" s="6"/>
      <c r="AE355" s="6"/>
      <c r="AF355" s="6" t="s">
        <v>149</v>
      </c>
      <c r="AG355" s="16" t="s">
        <v>149</v>
      </c>
    </row>
    <row r="356" spans="1:33" hidden="1" x14ac:dyDescent="0.25">
      <c r="A356" s="4" t="s">
        <v>33</v>
      </c>
      <c r="B356" s="5">
        <f>VLOOKUP(A356,[1]LOCALIDAD!$A$3:$C$22,3,FALSE)</f>
        <v>3</v>
      </c>
      <c r="C356" s="6" t="s">
        <v>135</v>
      </c>
      <c r="D356" s="7" t="str">
        <f t="shared" si="5"/>
        <v>O230616</v>
      </c>
      <c r="E356" s="8" t="s">
        <v>136</v>
      </c>
      <c r="F356" s="8" t="s">
        <v>137</v>
      </c>
      <c r="G356" s="6">
        <v>1026304464</v>
      </c>
      <c r="H356" s="8" t="s">
        <v>424</v>
      </c>
      <c r="I356" s="6" t="s">
        <v>144</v>
      </c>
      <c r="J356" s="10">
        <f>VLOOKUP(I356,[1]TIPOS_CONTRATOS!$E$4:$F$19,2,FALSE)</f>
        <v>11</v>
      </c>
      <c r="K356" s="6">
        <v>285</v>
      </c>
      <c r="L356" s="11">
        <v>2022</v>
      </c>
      <c r="M356" s="6">
        <v>133</v>
      </c>
      <c r="N356" s="6">
        <v>113</v>
      </c>
      <c r="O356" s="12" t="s">
        <v>39</v>
      </c>
      <c r="P356" s="12" t="s">
        <v>56</v>
      </c>
      <c r="Q356" s="12">
        <v>44881</v>
      </c>
      <c r="R356" s="12">
        <v>44941</v>
      </c>
      <c r="S356" s="13">
        <v>2822000</v>
      </c>
      <c r="T356" s="13">
        <v>2116500</v>
      </c>
      <c r="U356" s="14">
        <v>2116500</v>
      </c>
      <c r="V356" s="6"/>
      <c r="W356" s="10" t="e">
        <f>VLOOKUP(V356,[1]TIPOS_ANULACION!$D$5:$E$6,2,FALSE)</f>
        <v>#N/A</v>
      </c>
      <c r="X356" s="13"/>
      <c r="Y356" s="6"/>
      <c r="Z356" s="12"/>
      <c r="AA356" s="15">
        <v>0</v>
      </c>
      <c r="AB356" s="6" t="s">
        <v>145</v>
      </c>
      <c r="AC356" s="10">
        <f>VLOOKUP(AB356,'[1]ESTADOS ACTUALES CONTRATO'!$E$4:$F$11,2,FALSE)</f>
        <v>6</v>
      </c>
      <c r="AD356" s="6"/>
      <c r="AE356" s="6"/>
      <c r="AF356" s="6" t="s">
        <v>149</v>
      </c>
      <c r="AG356" s="16" t="s">
        <v>149</v>
      </c>
    </row>
    <row r="357" spans="1:33" hidden="1" x14ac:dyDescent="0.25">
      <c r="A357" s="4" t="s">
        <v>33</v>
      </c>
      <c r="B357" s="5">
        <f>VLOOKUP(A357,[1]LOCALIDAD!$A$3:$C$22,3,FALSE)</f>
        <v>3</v>
      </c>
      <c r="C357" s="6" t="s">
        <v>135</v>
      </c>
      <c r="D357" s="7" t="str">
        <f t="shared" si="5"/>
        <v>O230616</v>
      </c>
      <c r="E357" s="8" t="s">
        <v>136</v>
      </c>
      <c r="F357" s="8" t="s">
        <v>137</v>
      </c>
      <c r="G357" s="6">
        <v>79745860</v>
      </c>
      <c r="H357" s="8" t="s">
        <v>425</v>
      </c>
      <c r="I357" s="6" t="s">
        <v>144</v>
      </c>
      <c r="J357" s="10">
        <f>VLOOKUP(I357,[1]TIPOS_CONTRATOS!$E$4:$F$19,2,FALSE)</f>
        <v>11</v>
      </c>
      <c r="K357" s="6">
        <v>278</v>
      </c>
      <c r="L357" s="11">
        <v>2022</v>
      </c>
      <c r="M357" s="6">
        <v>134</v>
      </c>
      <c r="N357" s="6">
        <v>114</v>
      </c>
      <c r="O357" s="12" t="s">
        <v>39</v>
      </c>
      <c r="P357" s="12" t="s">
        <v>40</v>
      </c>
      <c r="Q357" s="12">
        <v>44882</v>
      </c>
      <c r="R357" s="12">
        <v>44942</v>
      </c>
      <c r="S357" s="13">
        <v>4700000</v>
      </c>
      <c r="T357" s="13">
        <v>3603334</v>
      </c>
      <c r="U357" s="14">
        <v>3603333</v>
      </c>
      <c r="V357" s="6"/>
      <c r="W357" s="10" t="e">
        <f>VLOOKUP(V357,[1]TIPOS_ANULACION!$D$5:$E$6,2,FALSE)</f>
        <v>#N/A</v>
      </c>
      <c r="X357" s="13"/>
      <c r="Y357" s="6"/>
      <c r="Z357" s="12"/>
      <c r="AA357" s="15">
        <v>1</v>
      </c>
      <c r="AB357" s="6" t="s">
        <v>145</v>
      </c>
      <c r="AC357" s="10">
        <f>VLOOKUP(AB357,'[1]ESTADOS ACTUALES CONTRATO'!$E$4:$F$11,2,FALSE)</f>
        <v>6</v>
      </c>
      <c r="AD357" s="6"/>
      <c r="AE357" s="6"/>
      <c r="AF357" s="6" t="s">
        <v>368</v>
      </c>
      <c r="AG357" s="16" t="s">
        <v>369</v>
      </c>
    </row>
    <row r="358" spans="1:33" hidden="1" x14ac:dyDescent="0.25">
      <c r="A358" s="4" t="s">
        <v>33</v>
      </c>
      <c r="B358" s="5">
        <f>VLOOKUP(A358,[1]LOCALIDAD!$A$3:$C$22,3,FALSE)</f>
        <v>3</v>
      </c>
      <c r="C358" s="6" t="s">
        <v>135</v>
      </c>
      <c r="D358" s="7" t="str">
        <f t="shared" si="5"/>
        <v>O230616</v>
      </c>
      <c r="E358" s="8" t="s">
        <v>136</v>
      </c>
      <c r="F358" s="8" t="s">
        <v>137</v>
      </c>
      <c r="G358" s="6">
        <v>1032358324</v>
      </c>
      <c r="H358" s="8" t="s">
        <v>364</v>
      </c>
      <c r="I358" s="6" t="s">
        <v>144</v>
      </c>
      <c r="J358" s="10">
        <f>VLOOKUP(I358,[1]TIPOS_CONTRATOS!$E$4:$F$19,2,FALSE)</f>
        <v>11</v>
      </c>
      <c r="K358" s="6">
        <v>287</v>
      </c>
      <c r="L358" s="11">
        <v>2022</v>
      </c>
      <c r="M358" s="6">
        <v>135</v>
      </c>
      <c r="N358" s="6">
        <v>115</v>
      </c>
      <c r="O358" s="12" t="s">
        <v>39</v>
      </c>
      <c r="P358" s="12" t="s">
        <v>40</v>
      </c>
      <c r="Q358" s="12">
        <v>44896</v>
      </c>
      <c r="R358" s="12">
        <v>44957</v>
      </c>
      <c r="S358" s="13">
        <v>5920000</v>
      </c>
      <c r="T358" s="13">
        <v>5920000</v>
      </c>
      <c r="U358" s="14">
        <v>5920000</v>
      </c>
      <c r="V358" s="6"/>
      <c r="W358" s="10" t="e">
        <f>VLOOKUP(V358,[1]TIPOS_ANULACION!$D$5:$E$6,2,FALSE)</f>
        <v>#N/A</v>
      </c>
      <c r="X358" s="13"/>
      <c r="Y358" s="6"/>
      <c r="Z358" s="12"/>
      <c r="AA358" s="15">
        <v>0</v>
      </c>
      <c r="AB358" s="6" t="s">
        <v>145</v>
      </c>
      <c r="AC358" s="10">
        <f>VLOOKUP(AB358,'[1]ESTADOS ACTUALES CONTRATO'!$E$4:$F$11,2,FALSE)</f>
        <v>6</v>
      </c>
      <c r="AD358" s="6"/>
      <c r="AE358" s="6"/>
      <c r="AF358" s="6" t="s">
        <v>149</v>
      </c>
      <c r="AG358" s="16" t="s">
        <v>149</v>
      </c>
    </row>
    <row r="359" spans="1:33" hidden="1" x14ac:dyDescent="0.25">
      <c r="A359" s="4" t="s">
        <v>33</v>
      </c>
      <c r="B359" s="5">
        <f>VLOOKUP(A359,[1]LOCALIDAD!$A$3:$C$22,3,FALSE)</f>
        <v>3</v>
      </c>
      <c r="C359" s="6" t="s">
        <v>135</v>
      </c>
      <c r="D359" s="7" t="str">
        <f t="shared" si="5"/>
        <v>O230616</v>
      </c>
      <c r="E359" s="8" t="s">
        <v>136</v>
      </c>
      <c r="F359" s="8" t="s">
        <v>137</v>
      </c>
      <c r="G359" s="6">
        <v>1010182874</v>
      </c>
      <c r="H359" s="8" t="s">
        <v>426</v>
      </c>
      <c r="I359" s="6" t="s">
        <v>144</v>
      </c>
      <c r="J359" s="10">
        <f>VLOOKUP(I359,[1]TIPOS_CONTRATOS!$E$4:$F$19,2,FALSE)</f>
        <v>11</v>
      </c>
      <c r="K359" s="6">
        <v>303</v>
      </c>
      <c r="L359" s="11">
        <v>2022</v>
      </c>
      <c r="M359" s="6">
        <v>136</v>
      </c>
      <c r="N359" s="6">
        <v>116</v>
      </c>
      <c r="O359" s="12" t="s">
        <v>39</v>
      </c>
      <c r="P359" s="12" t="s">
        <v>427</v>
      </c>
      <c r="Q359" s="12">
        <v>44886</v>
      </c>
      <c r="R359" s="12">
        <v>44926</v>
      </c>
      <c r="S359" s="13">
        <v>9600000</v>
      </c>
      <c r="T359" s="13">
        <v>9600000</v>
      </c>
      <c r="U359" s="14">
        <v>6400000</v>
      </c>
      <c r="V359" s="6" t="s">
        <v>83</v>
      </c>
      <c r="W359" s="10">
        <f>VLOOKUP(V359,[1]TIPOS_ANULACION!$D$5:$E$6,2,FALSE)</f>
        <v>1</v>
      </c>
      <c r="X359" s="13">
        <v>3200000</v>
      </c>
      <c r="Y359" s="6">
        <v>2</v>
      </c>
      <c r="Z359" s="12">
        <v>45222</v>
      </c>
      <c r="AA359" s="15">
        <v>0</v>
      </c>
      <c r="AB359" s="6" t="s">
        <v>145</v>
      </c>
      <c r="AC359" s="10">
        <f>VLOOKUP(AB359,'[1]ESTADOS ACTUALES CONTRATO'!$E$4:$F$11,2,FALSE)</f>
        <v>6</v>
      </c>
      <c r="AD359" s="6"/>
      <c r="AE359" s="6"/>
      <c r="AF359" s="6" t="s">
        <v>368</v>
      </c>
      <c r="AG359" s="16" t="s">
        <v>369</v>
      </c>
    </row>
    <row r="360" spans="1:33" hidden="1" x14ac:dyDescent="0.25">
      <c r="A360" s="4" t="s">
        <v>33</v>
      </c>
      <c r="B360" s="5">
        <f>VLOOKUP(A360,[1]LOCALIDAD!$A$3:$C$22,3,FALSE)</f>
        <v>3</v>
      </c>
      <c r="C360" s="6" t="s">
        <v>135</v>
      </c>
      <c r="D360" s="7" t="str">
        <f t="shared" si="5"/>
        <v>O230616</v>
      </c>
      <c r="E360" s="8" t="s">
        <v>136</v>
      </c>
      <c r="F360" s="8" t="s">
        <v>137</v>
      </c>
      <c r="G360" s="6">
        <v>830037946</v>
      </c>
      <c r="H360" s="8" t="s">
        <v>428</v>
      </c>
      <c r="I360" s="6" t="s">
        <v>55</v>
      </c>
      <c r="J360" s="10">
        <f>VLOOKUP(I360,[1]TIPOS_CONTRATOS!$E$4:$F$19,2,FALSE)</f>
        <v>19</v>
      </c>
      <c r="K360" s="6">
        <v>99754</v>
      </c>
      <c r="L360" s="11">
        <v>2022</v>
      </c>
      <c r="M360" s="6">
        <v>137</v>
      </c>
      <c r="N360" s="6">
        <v>117</v>
      </c>
      <c r="O360" s="12" t="s">
        <v>39</v>
      </c>
      <c r="P360" s="12" t="s">
        <v>40</v>
      </c>
      <c r="Q360" s="12">
        <v>44893</v>
      </c>
      <c r="R360" s="12">
        <v>44903</v>
      </c>
      <c r="S360" s="13">
        <v>27736401</v>
      </c>
      <c r="T360" s="13">
        <v>27736401</v>
      </c>
      <c r="U360" s="14">
        <v>27736401</v>
      </c>
      <c r="V360" s="6"/>
      <c r="W360" s="10" t="e">
        <f>VLOOKUP(V360,[1]TIPOS_ANULACION!$D$5:$E$6,2,FALSE)</f>
        <v>#N/A</v>
      </c>
      <c r="X360" s="13"/>
      <c r="Y360" s="6"/>
      <c r="Z360" s="12"/>
      <c r="AA360" s="15">
        <v>0</v>
      </c>
      <c r="AB360" s="6" t="s">
        <v>145</v>
      </c>
      <c r="AC360" s="10">
        <f>VLOOKUP(AB360,'[1]ESTADOS ACTUALES CONTRATO'!$E$4:$F$11,2,FALSE)</f>
        <v>6</v>
      </c>
      <c r="AD360" s="6"/>
      <c r="AE360" s="6" t="s">
        <v>429</v>
      </c>
      <c r="AF360" s="6" t="s">
        <v>430</v>
      </c>
      <c r="AG360" s="16" t="s">
        <v>431</v>
      </c>
    </row>
    <row r="361" spans="1:33" hidden="1" x14ac:dyDescent="0.25">
      <c r="A361" s="4" t="s">
        <v>33</v>
      </c>
      <c r="B361" s="5">
        <f>VLOOKUP(A361,[1]LOCALIDAD!$A$3:$C$22,3,FALSE)</f>
        <v>3</v>
      </c>
      <c r="C361" s="6" t="s">
        <v>135</v>
      </c>
      <c r="D361" s="7" t="str">
        <f t="shared" si="5"/>
        <v>O230616</v>
      </c>
      <c r="E361" s="8" t="s">
        <v>136</v>
      </c>
      <c r="F361" s="8" t="s">
        <v>137</v>
      </c>
      <c r="G361" s="6">
        <v>80168216</v>
      </c>
      <c r="H361" s="8" t="s">
        <v>432</v>
      </c>
      <c r="I361" s="6" t="s">
        <v>144</v>
      </c>
      <c r="J361" s="10">
        <f>VLOOKUP(I361,[1]TIPOS_CONTRATOS!$E$4:$F$19,2,FALSE)</f>
        <v>11</v>
      </c>
      <c r="K361" s="6">
        <v>306</v>
      </c>
      <c r="L361" s="11">
        <v>2022</v>
      </c>
      <c r="M361" s="6">
        <v>138</v>
      </c>
      <c r="N361" s="6">
        <v>118</v>
      </c>
      <c r="O361" s="12" t="s">
        <v>39</v>
      </c>
      <c r="P361" s="12" t="s">
        <v>40</v>
      </c>
      <c r="Q361" s="12">
        <v>44890</v>
      </c>
      <c r="R361" s="12">
        <v>44950</v>
      </c>
      <c r="S361" s="13">
        <v>9600000</v>
      </c>
      <c r="T361" s="13">
        <v>9600000</v>
      </c>
      <c r="U361" s="14">
        <v>9600000</v>
      </c>
      <c r="V361" s="6"/>
      <c r="W361" s="10" t="e">
        <f>VLOOKUP(V361,[1]TIPOS_ANULACION!$D$5:$E$6,2,FALSE)</f>
        <v>#N/A</v>
      </c>
      <c r="X361" s="13"/>
      <c r="Y361" s="6"/>
      <c r="Z361" s="12"/>
      <c r="AA361" s="15">
        <v>0</v>
      </c>
      <c r="AB361" s="6" t="s">
        <v>145</v>
      </c>
      <c r="AC361" s="10">
        <f>VLOOKUP(AB361,'[1]ESTADOS ACTUALES CONTRATO'!$E$4:$F$11,2,FALSE)</f>
        <v>6</v>
      </c>
      <c r="AD361" s="6"/>
      <c r="AE361" s="6"/>
      <c r="AF361" s="6" t="s">
        <v>149</v>
      </c>
      <c r="AG361" s="16" t="s">
        <v>149</v>
      </c>
    </row>
    <row r="362" spans="1:33" hidden="1" x14ac:dyDescent="0.25">
      <c r="A362" s="4" t="s">
        <v>33</v>
      </c>
      <c r="B362" s="5">
        <f>VLOOKUP(A362,[1]LOCALIDAD!$A$3:$C$22,3,FALSE)</f>
        <v>3</v>
      </c>
      <c r="C362" s="6" t="s">
        <v>135</v>
      </c>
      <c r="D362" s="7" t="str">
        <f t="shared" si="5"/>
        <v>O230616</v>
      </c>
      <c r="E362" s="8" t="s">
        <v>136</v>
      </c>
      <c r="F362" s="8" t="s">
        <v>137</v>
      </c>
      <c r="G362" s="6">
        <v>1014306053</v>
      </c>
      <c r="H362" s="8" t="s">
        <v>279</v>
      </c>
      <c r="I362" s="6" t="s">
        <v>144</v>
      </c>
      <c r="J362" s="10">
        <f>VLOOKUP(I362,[1]TIPOS_CONTRATOS!$E$4:$F$19,2,FALSE)</f>
        <v>11</v>
      </c>
      <c r="K362" s="6">
        <v>305</v>
      </c>
      <c r="L362" s="11">
        <v>2022</v>
      </c>
      <c r="M362" s="6">
        <v>139</v>
      </c>
      <c r="N362" s="6">
        <v>119</v>
      </c>
      <c r="O362" s="12" t="s">
        <v>39</v>
      </c>
      <c r="P362" s="12" t="s">
        <v>56</v>
      </c>
      <c r="Q362" s="12">
        <v>44893</v>
      </c>
      <c r="R362" s="12">
        <v>44950</v>
      </c>
      <c r="S362" s="13">
        <v>4465000</v>
      </c>
      <c r="T362" s="13">
        <v>4465000</v>
      </c>
      <c r="U362" s="14">
        <v>4465000</v>
      </c>
      <c r="V362" s="6"/>
      <c r="W362" s="10" t="e">
        <f>VLOOKUP(V362,[1]TIPOS_ANULACION!$D$5:$E$6,2,FALSE)</f>
        <v>#N/A</v>
      </c>
      <c r="X362" s="13"/>
      <c r="Y362" s="6"/>
      <c r="Z362" s="12"/>
      <c r="AA362" s="15">
        <v>0</v>
      </c>
      <c r="AB362" s="6" t="s">
        <v>145</v>
      </c>
      <c r="AC362" s="10">
        <f>VLOOKUP(AB362,'[1]ESTADOS ACTUALES CONTRATO'!$E$4:$F$11,2,FALSE)</f>
        <v>6</v>
      </c>
      <c r="AD362" s="6"/>
      <c r="AE362" s="6"/>
      <c r="AF362" s="6" t="s">
        <v>149</v>
      </c>
      <c r="AG362" s="16" t="s">
        <v>149</v>
      </c>
    </row>
    <row r="363" spans="1:33" hidden="1" x14ac:dyDescent="0.25">
      <c r="A363" s="4" t="s">
        <v>33</v>
      </c>
      <c r="B363" s="5">
        <f>VLOOKUP(A363,[1]LOCALIDAD!$A$3:$C$22,3,FALSE)</f>
        <v>3</v>
      </c>
      <c r="C363" s="6" t="s">
        <v>135</v>
      </c>
      <c r="D363" s="7" t="str">
        <f t="shared" si="5"/>
        <v>O230616</v>
      </c>
      <c r="E363" s="8" t="s">
        <v>136</v>
      </c>
      <c r="F363" s="8" t="s">
        <v>137</v>
      </c>
      <c r="G363" s="6">
        <v>79851423</v>
      </c>
      <c r="H363" s="8" t="s">
        <v>433</v>
      </c>
      <c r="I363" s="6" t="s">
        <v>144</v>
      </c>
      <c r="J363" s="10">
        <f>VLOOKUP(I363,[1]TIPOS_CONTRATOS!$E$4:$F$19,2,FALSE)</f>
        <v>11</v>
      </c>
      <c r="K363" s="6">
        <v>213</v>
      </c>
      <c r="L363" s="11">
        <v>2022</v>
      </c>
      <c r="M363" s="6">
        <v>140</v>
      </c>
      <c r="N363" s="6">
        <v>120</v>
      </c>
      <c r="O363" s="12" t="s">
        <v>39</v>
      </c>
      <c r="P363" s="12" t="s">
        <v>56</v>
      </c>
      <c r="Q363" s="12">
        <v>44798</v>
      </c>
      <c r="R363" s="12">
        <v>44926</v>
      </c>
      <c r="S363" s="13">
        <v>22680000</v>
      </c>
      <c r="T363" s="13">
        <v>7560000</v>
      </c>
      <c r="U363" s="14">
        <v>7560000</v>
      </c>
      <c r="V363" s="6"/>
      <c r="W363" s="10" t="e">
        <f>VLOOKUP(V363,[1]TIPOS_ANULACION!$D$5:$E$6,2,FALSE)</f>
        <v>#N/A</v>
      </c>
      <c r="X363" s="13"/>
      <c r="Y363" s="6"/>
      <c r="Z363" s="12"/>
      <c r="AA363" s="15">
        <v>0</v>
      </c>
      <c r="AB363" s="6" t="s">
        <v>145</v>
      </c>
      <c r="AC363" s="10">
        <f>VLOOKUP(AB363,'[1]ESTADOS ACTUALES CONTRATO'!$E$4:$F$11,2,FALSE)</f>
        <v>6</v>
      </c>
      <c r="AD363" s="6"/>
      <c r="AE363" s="6"/>
      <c r="AF363" s="6" t="s">
        <v>149</v>
      </c>
      <c r="AG363" s="16" t="s">
        <v>149</v>
      </c>
    </row>
    <row r="364" spans="1:33" hidden="1" x14ac:dyDescent="0.25">
      <c r="A364" s="4" t="s">
        <v>33</v>
      </c>
      <c r="B364" s="5">
        <f>VLOOKUP(A364,[1]LOCALIDAD!$A$3:$C$22,3,FALSE)</f>
        <v>3</v>
      </c>
      <c r="C364" s="6" t="s">
        <v>135</v>
      </c>
      <c r="D364" s="7" t="str">
        <f t="shared" si="5"/>
        <v>O230616</v>
      </c>
      <c r="E364" s="8" t="s">
        <v>136</v>
      </c>
      <c r="F364" s="8" t="s">
        <v>137</v>
      </c>
      <c r="G364" s="6">
        <v>79323784</v>
      </c>
      <c r="H364" s="8" t="s">
        <v>434</v>
      </c>
      <c r="I364" s="6" t="s">
        <v>144</v>
      </c>
      <c r="J364" s="10">
        <f>VLOOKUP(I364,[1]TIPOS_CONTRATOS!$E$4:$F$19,2,FALSE)</f>
        <v>11</v>
      </c>
      <c r="K364" s="6">
        <v>209</v>
      </c>
      <c r="L364" s="11">
        <v>2022</v>
      </c>
      <c r="M364" s="6">
        <v>141</v>
      </c>
      <c r="N364" s="6">
        <v>121</v>
      </c>
      <c r="O364" s="12" t="s">
        <v>39</v>
      </c>
      <c r="P364" s="12" t="s">
        <v>56</v>
      </c>
      <c r="Q364" s="12">
        <v>44799</v>
      </c>
      <c r="R364" s="12">
        <v>44935</v>
      </c>
      <c r="S364" s="13">
        <v>14400000</v>
      </c>
      <c r="T364" s="13">
        <v>6400000</v>
      </c>
      <c r="U364" s="14">
        <v>6240000</v>
      </c>
      <c r="V364" s="6"/>
      <c r="W364" s="10" t="e">
        <f>VLOOKUP(V364,[1]TIPOS_ANULACION!$D$5:$E$6,2,FALSE)</f>
        <v>#N/A</v>
      </c>
      <c r="X364" s="13"/>
      <c r="Y364" s="6"/>
      <c r="Z364" s="12"/>
      <c r="AA364" s="15">
        <v>160000</v>
      </c>
      <c r="AB364" s="6" t="s">
        <v>145</v>
      </c>
      <c r="AC364" s="10">
        <f>VLOOKUP(AB364,'[1]ESTADOS ACTUALES CONTRATO'!$E$4:$F$11,2,FALSE)</f>
        <v>6</v>
      </c>
      <c r="AD364" s="6"/>
      <c r="AE364" s="6"/>
      <c r="AF364" s="6" t="s">
        <v>368</v>
      </c>
      <c r="AG364" s="16" t="s">
        <v>435</v>
      </c>
    </row>
    <row r="365" spans="1:33" hidden="1" x14ac:dyDescent="0.25">
      <c r="A365" s="4" t="s">
        <v>33</v>
      </c>
      <c r="B365" s="5">
        <f>VLOOKUP(A365,[1]LOCALIDAD!$A$3:$C$22,3,FALSE)</f>
        <v>3</v>
      </c>
      <c r="C365" s="6" t="s">
        <v>135</v>
      </c>
      <c r="D365" s="7" t="str">
        <f t="shared" si="5"/>
        <v>O230616</v>
      </c>
      <c r="E365" s="8" t="s">
        <v>136</v>
      </c>
      <c r="F365" s="8" t="s">
        <v>137</v>
      </c>
      <c r="G365" s="6">
        <v>1019065822</v>
      </c>
      <c r="H365" s="8" t="s">
        <v>436</v>
      </c>
      <c r="I365" s="6" t="s">
        <v>144</v>
      </c>
      <c r="J365" s="10">
        <f>VLOOKUP(I365,[1]TIPOS_CONTRATOS!$E$4:$F$19,2,FALSE)</f>
        <v>11</v>
      </c>
      <c r="K365" s="6">
        <v>214</v>
      </c>
      <c r="L365" s="11">
        <v>2022</v>
      </c>
      <c r="M365" s="6">
        <v>142</v>
      </c>
      <c r="N365" s="6">
        <v>122</v>
      </c>
      <c r="O365" s="12" t="s">
        <v>39</v>
      </c>
      <c r="P365" s="12" t="s">
        <v>56</v>
      </c>
      <c r="Q365" s="12">
        <v>44799</v>
      </c>
      <c r="R365" s="12">
        <v>44935</v>
      </c>
      <c r="S365" s="13">
        <v>15900000</v>
      </c>
      <c r="T365" s="13">
        <v>7066667</v>
      </c>
      <c r="U365" s="14">
        <v>6890000</v>
      </c>
      <c r="V365" s="6"/>
      <c r="W365" s="10" t="e">
        <f>VLOOKUP(V365,[1]TIPOS_ANULACION!$D$5:$E$6,2,FALSE)</f>
        <v>#N/A</v>
      </c>
      <c r="X365" s="13"/>
      <c r="Y365" s="6"/>
      <c r="Z365" s="12"/>
      <c r="AA365" s="15">
        <v>176667</v>
      </c>
      <c r="AB365" s="6" t="s">
        <v>145</v>
      </c>
      <c r="AC365" s="10">
        <f>VLOOKUP(AB365,'[1]ESTADOS ACTUALES CONTRATO'!$E$4:$F$11,2,FALSE)</f>
        <v>6</v>
      </c>
      <c r="AD365" s="6"/>
      <c r="AE365" s="6"/>
      <c r="AF365" s="6" t="s">
        <v>437</v>
      </c>
      <c r="AG365" s="16" t="s">
        <v>435</v>
      </c>
    </row>
    <row r="366" spans="1:33" hidden="1" x14ac:dyDescent="0.25">
      <c r="A366" s="4" t="s">
        <v>33</v>
      </c>
      <c r="B366" s="5">
        <f>VLOOKUP(A366,[1]LOCALIDAD!$A$3:$C$22,3,FALSE)</f>
        <v>3</v>
      </c>
      <c r="C366" s="6" t="s">
        <v>135</v>
      </c>
      <c r="D366" s="7" t="str">
        <f t="shared" si="5"/>
        <v>O230616</v>
      </c>
      <c r="E366" s="8" t="s">
        <v>136</v>
      </c>
      <c r="F366" s="8" t="s">
        <v>137</v>
      </c>
      <c r="G366" s="6">
        <v>52790286</v>
      </c>
      <c r="H366" s="8" t="s">
        <v>438</v>
      </c>
      <c r="I366" s="6" t="s">
        <v>144</v>
      </c>
      <c r="J366" s="10">
        <f>VLOOKUP(I366,[1]TIPOS_CONTRATOS!$E$4:$F$19,2,FALSE)</f>
        <v>11</v>
      </c>
      <c r="K366" s="6">
        <v>210</v>
      </c>
      <c r="L366" s="11">
        <v>2022</v>
      </c>
      <c r="M366" s="6">
        <v>143</v>
      </c>
      <c r="N366" s="6">
        <v>123</v>
      </c>
      <c r="O366" s="12" t="s">
        <v>39</v>
      </c>
      <c r="P366" s="12" t="s">
        <v>56</v>
      </c>
      <c r="Q366" s="12">
        <v>44799</v>
      </c>
      <c r="R366" s="12">
        <v>44926</v>
      </c>
      <c r="S366" s="13">
        <v>18300000</v>
      </c>
      <c r="T366" s="13">
        <v>6303333</v>
      </c>
      <c r="U366" s="14">
        <v>6100000</v>
      </c>
      <c r="V366" s="6"/>
      <c r="W366" s="10" t="e">
        <f>VLOOKUP(V366,[1]TIPOS_ANULACION!$D$5:$E$6,2,FALSE)</f>
        <v>#N/A</v>
      </c>
      <c r="X366" s="13"/>
      <c r="Y366" s="6"/>
      <c r="Z366" s="12"/>
      <c r="AA366" s="15">
        <v>203333</v>
      </c>
      <c r="AB366" s="6" t="s">
        <v>145</v>
      </c>
      <c r="AC366" s="10">
        <f>VLOOKUP(AB366,'[1]ESTADOS ACTUALES CONTRATO'!$E$4:$F$11,2,FALSE)</f>
        <v>6</v>
      </c>
      <c r="AD366" s="6"/>
      <c r="AE366" s="6"/>
      <c r="AF366" s="6" t="s">
        <v>437</v>
      </c>
      <c r="AG366" s="16" t="s">
        <v>435</v>
      </c>
    </row>
    <row r="367" spans="1:33" hidden="1" x14ac:dyDescent="0.25">
      <c r="A367" s="4" t="s">
        <v>33</v>
      </c>
      <c r="B367" s="5">
        <f>VLOOKUP(A367,[1]LOCALIDAD!$A$3:$C$22,3,FALSE)</f>
        <v>3</v>
      </c>
      <c r="C367" s="6" t="s">
        <v>135</v>
      </c>
      <c r="D367" s="7" t="str">
        <f t="shared" si="5"/>
        <v>O230616</v>
      </c>
      <c r="E367" s="8" t="s">
        <v>136</v>
      </c>
      <c r="F367" s="8" t="s">
        <v>137</v>
      </c>
      <c r="G367" s="6">
        <v>79977098</v>
      </c>
      <c r="H367" s="8" t="s">
        <v>439</v>
      </c>
      <c r="I367" s="6" t="s">
        <v>144</v>
      </c>
      <c r="J367" s="10">
        <f>VLOOKUP(I367,[1]TIPOS_CONTRATOS!$E$4:$F$19,2,FALSE)</f>
        <v>11</v>
      </c>
      <c r="K367" s="6">
        <v>216</v>
      </c>
      <c r="L367" s="11">
        <v>2022</v>
      </c>
      <c r="M367" s="6">
        <v>144</v>
      </c>
      <c r="N367" s="6">
        <v>124</v>
      </c>
      <c r="O367" s="12" t="s">
        <v>39</v>
      </c>
      <c r="P367" s="12" t="s">
        <v>56</v>
      </c>
      <c r="Q367" s="12">
        <v>44800</v>
      </c>
      <c r="R367" s="12">
        <v>44926</v>
      </c>
      <c r="S367" s="13">
        <v>8100000</v>
      </c>
      <c r="T367" s="13">
        <v>2700000</v>
      </c>
      <c r="U367" s="14">
        <v>2700000</v>
      </c>
      <c r="V367" s="6"/>
      <c r="W367" s="10" t="e">
        <f>VLOOKUP(V367,[1]TIPOS_ANULACION!$D$5:$E$6,2,FALSE)</f>
        <v>#N/A</v>
      </c>
      <c r="X367" s="13"/>
      <c r="Y367" s="6"/>
      <c r="Z367" s="12"/>
      <c r="AA367" s="15">
        <v>0</v>
      </c>
      <c r="AB367" s="6" t="s">
        <v>145</v>
      </c>
      <c r="AC367" s="10">
        <f>VLOOKUP(AB367,'[1]ESTADOS ACTUALES CONTRATO'!$E$4:$F$11,2,FALSE)</f>
        <v>6</v>
      </c>
      <c r="AD367" s="6"/>
      <c r="AE367" s="6"/>
      <c r="AF367" s="6" t="s">
        <v>149</v>
      </c>
      <c r="AG367" s="16" t="s">
        <v>149</v>
      </c>
    </row>
    <row r="368" spans="1:33" hidden="1" x14ac:dyDescent="0.25">
      <c r="A368" s="4" t="s">
        <v>33</v>
      </c>
      <c r="B368" s="5">
        <f>VLOOKUP(A368,[1]LOCALIDAD!$A$3:$C$22,3,FALSE)</f>
        <v>3</v>
      </c>
      <c r="C368" s="6" t="s">
        <v>135</v>
      </c>
      <c r="D368" s="7" t="str">
        <f t="shared" si="5"/>
        <v>O230616</v>
      </c>
      <c r="E368" s="8" t="s">
        <v>136</v>
      </c>
      <c r="F368" s="8" t="s">
        <v>137</v>
      </c>
      <c r="G368" s="6">
        <v>1015427392</v>
      </c>
      <c r="H368" s="8" t="s">
        <v>440</v>
      </c>
      <c r="I368" s="6" t="s">
        <v>144</v>
      </c>
      <c r="J368" s="10">
        <f>VLOOKUP(I368,[1]TIPOS_CONTRATOS!$E$4:$F$19,2,FALSE)</f>
        <v>11</v>
      </c>
      <c r="K368" s="6">
        <v>311</v>
      </c>
      <c r="L368" s="11">
        <v>2022</v>
      </c>
      <c r="M368" s="6">
        <v>145</v>
      </c>
      <c r="N368" s="6">
        <v>125</v>
      </c>
      <c r="O368" s="12" t="s">
        <v>39</v>
      </c>
      <c r="P368" s="12" t="s">
        <v>40</v>
      </c>
      <c r="Q368" s="12">
        <v>44889</v>
      </c>
      <c r="R368" s="12">
        <v>44926</v>
      </c>
      <c r="S368" s="13">
        <v>8133333</v>
      </c>
      <c r="T368" s="13">
        <v>8133333</v>
      </c>
      <c r="U368" s="14">
        <v>7319000</v>
      </c>
      <c r="V368" s="6"/>
      <c r="W368" s="10" t="e">
        <f>VLOOKUP(V368,[1]TIPOS_ANULACION!$D$5:$E$6,2,FALSE)</f>
        <v>#N/A</v>
      </c>
      <c r="X368" s="13"/>
      <c r="Y368" s="6"/>
      <c r="Z368" s="12"/>
      <c r="AA368" s="15">
        <v>814333</v>
      </c>
      <c r="AB368" s="6" t="s">
        <v>145</v>
      </c>
      <c r="AC368" s="10">
        <f>VLOOKUP(AB368,'[1]ESTADOS ACTUALES CONTRATO'!$E$4:$F$11,2,FALSE)</f>
        <v>6</v>
      </c>
      <c r="AD368" s="6"/>
      <c r="AE368" s="6"/>
      <c r="AF368" s="6" t="s">
        <v>437</v>
      </c>
      <c r="AG368" s="16" t="s">
        <v>369</v>
      </c>
    </row>
    <row r="369" spans="1:33" hidden="1" x14ac:dyDescent="0.25">
      <c r="A369" s="4" t="s">
        <v>33</v>
      </c>
      <c r="B369" s="5">
        <f>VLOOKUP(A369,[1]LOCALIDAD!$A$3:$C$22,3,FALSE)</f>
        <v>3</v>
      </c>
      <c r="C369" s="6" t="s">
        <v>135</v>
      </c>
      <c r="D369" s="7" t="str">
        <f t="shared" si="5"/>
        <v>O230616</v>
      </c>
      <c r="E369" s="8" t="s">
        <v>136</v>
      </c>
      <c r="F369" s="8" t="s">
        <v>137</v>
      </c>
      <c r="G369" s="6">
        <v>900117244</v>
      </c>
      <c r="H369" s="8" t="s">
        <v>82</v>
      </c>
      <c r="I369" s="6" t="s">
        <v>55</v>
      </c>
      <c r="J369" s="10">
        <f>VLOOKUP(I369,[1]TIPOS_CONTRATOS!$E$4:$F$19,2,FALSE)</f>
        <v>19</v>
      </c>
      <c r="K369" s="6">
        <v>100293</v>
      </c>
      <c r="L369" s="11">
        <v>2022</v>
      </c>
      <c r="M369" s="6">
        <v>146</v>
      </c>
      <c r="N369" s="6">
        <v>126</v>
      </c>
      <c r="O369" s="12" t="s">
        <v>39</v>
      </c>
      <c r="P369" s="12" t="s">
        <v>40</v>
      </c>
      <c r="Q369" s="12">
        <v>44889</v>
      </c>
      <c r="R369" s="12">
        <v>45077</v>
      </c>
      <c r="S369" s="13">
        <v>178646799</v>
      </c>
      <c r="T369" s="13">
        <v>178646799</v>
      </c>
      <c r="U369" s="14">
        <v>178646799</v>
      </c>
      <c r="V369" s="6"/>
      <c r="W369" s="10" t="e">
        <f>VLOOKUP(V369,[1]TIPOS_ANULACION!$D$5:$E$6,2,FALSE)</f>
        <v>#N/A</v>
      </c>
      <c r="X369" s="13"/>
      <c r="Y369" s="6"/>
      <c r="Z369" s="12"/>
      <c r="AA369" s="15">
        <v>0</v>
      </c>
      <c r="AB369" s="6" t="s">
        <v>145</v>
      </c>
      <c r="AC369" s="10">
        <f>VLOOKUP(AB369,'[1]ESTADOS ACTUALES CONTRATO'!$E$4:$F$11,2,FALSE)</f>
        <v>6</v>
      </c>
      <c r="AD369" s="6"/>
      <c r="AE369" s="6"/>
      <c r="AF369" s="6" t="s">
        <v>158</v>
      </c>
      <c r="AG369" s="16" t="s">
        <v>159</v>
      </c>
    </row>
    <row r="370" spans="1:33" hidden="1" x14ac:dyDescent="0.25">
      <c r="A370" s="4" t="s">
        <v>33</v>
      </c>
      <c r="B370" s="5">
        <f>VLOOKUP(A370,[1]LOCALIDAD!$A$3:$C$22,3,FALSE)</f>
        <v>3</v>
      </c>
      <c r="C370" s="6" t="s">
        <v>135</v>
      </c>
      <c r="D370" s="7" t="str">
        <f t="shared" si="5"/>
        <v>O230616</v>
      </c>
      <c r="E370" s="8" t="s">
        <v>136</v>
      </c>
      <c r="F370" s="8" t="s">
        <v>137</v>
      </c>
      <c r="G370" s="6">
        <v>52158238</v>
      </c>
      <c r="H370" s="8" t="s">
        <v>441</v>
      </c>
      <c r="I370" s="6" t="s">
        <v>144</v>
      </c>
      <c r="J370" s="10">
        <f>VLOOKUP(I370,[1]TIPOS_CONTRATOS!$E$4:$F$19,2,FALSE)</f>
        <v>11</v>
      </c>
      <c r="K370" s="6">
        <v>312</v>
      </c>
      <c r="L370" s="11">
        <v>2022</v>
      </c>
      <c r="M370" s="6">
        <v>147</v>
      </c>
      <c r="N370" s="6">
        <v>127</v>
      </c>
      <c r="O370" s="12" t="s">
        <v>39</v>
      </c>
      <c r="P370" s="12" t="s">
        <v>40</v>
      </c>
      <c r="Q370" s="12">
        <v>44896</v>
      </c>
      <c r="R370" s="12">
        <v>44926</v>
      </c>
      <c r="S370" s="13">
        <v>9600000</v>
      </c>
      <c r="T370" s="13">
        <v>9600000</v>
      </c>
      <c r="U370" s="14">
        <v>4800000</v>
      </c>
      <c r="V370" s="6"/>
      <c r="W370" s="10" t="e">
        <f>VLOOKUP(V370,[1]TIPOS_ANULACION!$D$5:$E$6,2,FALSE)</f>
        <v>#N/A</v>
      </c>
      <c r="X370" s="13"/>
      <c r="Y370" s="6"/>
      <c r="Z370" s="12"/>
      <c r="AA370" s="15">
        <v>4800000</v>
      </c>
      <c r="AB370" s="6" t="s">
        <v>145</v>
      </c>
      <c r="AC370" s="10">
        <f>VLOOKUP(AB370,'[1]ESTADOS ACTUALES CONTRATO'!$E$4:$F$11,2,FALSE)</f>
        <v>6</v>
      </c>
      <c r="AD370" s="6"/>
      <c r="AE370" s="6"/>
      <c r="AF370" s="6" t="s">
        <v>437</v>
      </c>
      <c r="AG370" s="16" t="s">
        <v>435</v>
      </c>
    </row>
    <row r="371" spans="1:33" hidden="1" x14ac:dyDescent="0.25">
      <c r="A371" s="4" t="s">
        <v>33</v>
      </c>
      <c r="B371" s="5">
        <f>VLOOKUP(A371,[1]LOCALIDAD!$A$3:$C$22,3,FALSE)</f>
        <v>3</v>
      </c>
      <c r="C371" s="6" t="s">
        <v>135</v>
      </c>
      <c r="D371" s="7" t="str">
        <f t="shared" si="5"/>
        <v>O230616</v>
      </c>
      <c r="E371" s="8" t="s">
        <v>136</v>
      </c>
      <c r="F371" s="8" t="s">
        <v>137</v>
      </c>
      <c r="G371" s="6">
        <v>40020501</v>
      </c>
      <c r="H371" s="8" t="s">
        <v>442</v>
      </c>
      <c r="I371" s="6" t="s">
        <v>144</v>
      </c>
      <c r="J371" s="10">
        <f>VLOOKUP(I371,[1]TIPOS_CONTRATOS!$E$4:$F$19,2,FALSE)</f>
        <v>11</v>
      </c>
      <c r="K371" s="6">
        <v>316</v>
      </c>
      <c r="L371" s="11">
        <v>2022</v>
      </c>
      <c r="M371" s="6">
        <v>148</v>
      </c>
      <c r="N371" s="6">
        <v>128</v>
      </c>
      <c r="O371" s="12" t="s">
        <v>39</v>
      </c>
      <c r="P371" s="12" t="s">
        <v>40</v>
      </c>
      <c r="Q371" s="12">
        <v>44896</v>
      </c>
      <c r="R371" s="12">
        <v>44926</v>
      </c>
      <c r="S371" s="13">
        <v>9600000</v>
      </c>
      <c r="T371" s="13">
        <v>9600000</v>
      </c>
      <c r="U371" s="14">
        <v>4800000</v>
      </c>
      <c r="V371" s="6"/>
      <c r="W371" s="10" t="e">
        <f>VLOOKUP(V371,[1]TIPOS_ANULACION!$D$5:$E$6,2,FALSE)</f>
        <v>#N/A</v>
      </c>
      <c r="X371" s="13"/>
      <c r="Y371" s="6"/>
      <c r="Z371" s="12"/>
      <c r="AA371" s="15">
        <v>4800000</v>
      </c>
      <c r="AB371" s="6" t="s">
        <v>145</v>
      </c>
      <c r="AC371" s="10">
        <f>VLOOKUP(AB371,'[1]ESTADOS ACTUALES CONTRATO'!$E$4:$F$11,2,FALSE)</f>
        <v>6</v>
      </c>
      <c r="AD371" s="6"/>
      <c r="AE371" s="6"/>
      <c r="AF371" s="6" t="s">
        <v>437</v>
      </c>
      <c r="AG371" s="16" t="s">
        <v>435</v>
      </c>
    </row>
    <row r="372" spans="1:33" hidden="1" x14ac:dyDescent="0.25">
      <c r="A372" s="4" t="s">
        <v>33</v>
      </c>
      <c r="B372" s="5">
        <f>VLOOKUP(A372,[1]LOCALIDAD!$A$3:$C$22,3,FALSE)</f>
        <v>3</v>
      </c>
      <c r="C372" s="6" t="s">
        <v>135</v>
      </c>
      <c r="D372" s="7" t="str">
        <f t="shared" si="5"/>
        <v>O230616</v>
      </c>
      <c r="E372" s="8" t="s">
        <v>136</v>
      </c>
      <c r="F372" s="8" t="s">
        <v>137</v>
      </c>
      <c r="G372" s="6">
        <v>1032465031</v>
      </c>
      <c r="H372" s="8" t="s">
        <v>443</v>
      </c>
      <c r="I372" s="6" t="s">
        <v>144</v>
      </c>
      <c r="J372" s="10">
        <f>VLOOKUP(I372,[1]TIPOS_CONTRATOS!$E$4:$F$19,2,FALSE)</f>
        <v>11</v>
      </c>
      <c r="K372" s="6">
        <v>314</v>
      </c>
      <c r="L372" s="11">
        <v>2022</v>
      </c>
      <c r="M372" s="6">
        <v>149</v>
      </c>
      <c r="N372" s="6">
        <v>129</v>
      </c>
      <c r="O372" s="12" t="s">
        <v>39</v>
      </c>
      <c r="P372" s="12" t="s">
        <v>40</v>
      </c>
      <c r="Q372" s="12">
        <v>44896</v>
      </c>
      <c r="R372" s="12">
        <v>44926</v>
      </c>
      <c r="S372" s="13">
        <v>9600000</v>
      </c>
      <c r="T372" s="13">
        <v>9600000</v>
      </c>
      <c r="U372" s="14">
        <v>4800000</v>
      </c>
      <c r="V372" s="6"/>
      <c r="W372" s="10" t="e">
        <f>VLOOKUP(V372,[1]TIPOS_ANULACION!$D$5:$E$6,2,FALSE)</f>
        <v>#N/A</v>
      </c>
      <c r="X372" s="13"/>
      <c r="Y372" s="6"/>
      <c r="Z372" s="12"/>
      <c r="AA372" s="15">
        <v>4800000</v>
      </c>
      <c r="AB372" s="6" t="s">
        <v>145</v>
      </c>
      <c r="AC372" s="10">
        <f>VLOOKUP(AB372,'[1]ESTADOS ACTUALES CONTRATO'!$E$4:$F$11,2,FALSE)</f>
        <v>6</v>
      </c>
      <c r="AD372" s="6"/>
      <c r="AE372" s="6"/>
      <c r="AF372" s="6" t="s">
        <v>437</v>
      </c>
      <c r="AG372" s="16" t="s">
        <v>435</v>
      </c>
    </row>
    <row r="373" spans="1:33" hidden="1" x14ac:dyDescent="0.25">
      <c r="A373" s="4" t="s">
        <v>33</v>
      </c>
      <c r="B373" s="5">
        <f>VLOOKUP(A373,[1]LOCALIDAD!$A$3:$C$22,3,FALSE)</f>
        <v>3</v>
      </c>
      <c r="C373" s="6" t="s">
        <v>135</v>
      </c>
      <c r="D373" s="7" t="str">
        <f t="shared" si="5"/>
        <v>O230616</v>
      </c>
      <c r="E373" s="8" t="s">
        <v>136</v>
      </c>
      <c r="F373" s="8" t="s">
        <v>137</v>
      </c>
      <c r="G373" s="6">
        <v>1109291034</v>
      </c>
      <c r="H373" s="8" t="s">
        <v>444</v>
      </c>
      <c r="I373" s="6" t="s">
        <v>144</v>
      </c>
      <c r="J373" s="10">
        <f>VLOOKUP(I373,[1]TIPOS_CONTRATOS!$E$4:$F$19,2,FALSE)</f>
        <v>11</v>
      </c>
      <c r="K373" s="6">
        <v>217</v>
      </c>
      <c r="L373" s="11">
        <v>2022</v>
      </c>
      <c r="M373" s="6">
        <v>150</v>
      </c>
      <c r="N373" s="6">
        <v>130</v>
      </c>
      <c r="O373" s="12" t="s">
        <v>39</v>
      </c>
      <c r="P373" s="12" t="s">
        <v>56</v>
      </c>
      <c r="Q373" s="12">
        <v>44803</v>
      </c>
      <c r="R373" s="12">
        <v>44926</v>
      </c>
      <c r="S373" s="13">
        <v>14400000</v>
      </c>
      <c r="T373" s="13">
        <v>4640000</v>
      </c>
      <c r="U373" s="14">
        <v>4640000</v>
      </c>
      <c r="V373" s="6"/>
      <c r="W373" s="10" t="e">
        <f>VLOOKUP(V373,[1]TIPOS_ANULACION!$D$5:$E$6,2,FALSE)</f>
        <v>#N/A</v>
      </c>
      <c r="X373" s="13"/>
      <c r="Y373" s="6"/>
      <c r="Z373" s="12"/>
      <c r="AA373" s="15">
        <v>0</v>
      </c>
      <c r="AB373" s="6" t="s">
        <v>145</v>
      </c>
      <c r="AC373" s="10">
        <f>VLOOKUP(AB373,'[1]ESTADOS ACTUALES CONTRATO'!$E$4:$F$11,2,FALSE)</f>
        <v>6</v>
      </c>
      <c r="AD373" s="6"/>
      <c r="AE373" s="6"/>
      <c r="AF373" s="6" t="s">
        <v>149</v>
      </c>
      <c r="AG373" s="16" t="s">
        <v>149</v>
      </c>
    </row>
    <row r="374" spans="1:33" hidden="1" x14ac:dyDescent="0.25">
      <c r="A374" s="4" t="s">
        <v>33</v>
      </c>
      <c r="B374" s="5">
        <f>VLOOKUP(A374,[1]LOCALIDAD!$A$3:$C$22,3,FALSE)</f>
        <v>3</v>
      </c>
      <c r="C374" s="6" t="s">
        <v>135</v>
      </c>
      <c r="D374" s="7" t="str">
        <f t="shared" si="5"/>
        <v>O230616</v>
      </c>
      <c r="E374" s="8" t="s">
        <v>136</v>
      </c>
      <c r="F374" s="8" t="s">
        <v>137</v>
      </c>
      <c r="G374" s="6">
        <v>53046666</v>
      </c>
      <c r="H374" s="8" t="s">
        <v>445</v>
      </c>
      <c r="I374" s="6" t="s">
        <v>144</v>
      </c>
      <c r="J374" s="10">
        <f>VLOOKUP(I374,[1]TIPOS_CONTRATOS!$E$4:$F$19,2,FALSE)</f>
        <v>11</v>
      </c>
      <c r="K374" s="6">
        <v>218</v>
      </c>
      <c r="L374" s="11">
        <v>2022</v>
      </c>
      <c r="M374" s="6">
        <v>151</v>
      </c>
      <c r="N374" s="6">
        <v>131</v>
      </c>
      <c r="O374" s="12" t="s">
        <v>39</v>
      </c>
      <c r="P374" s="12" t="s">
        <v>56</v>
      </c>
      <c r="Q374" s="12">
        <v>44803</v>
      </c>
      <c r="R374" s="12">
        <v>44926</v>
      </c>
      <c r="S374" s="13">
        <v>14400000</v>
      </c>
      <c r="T374" s="13">
        <v>4800000</v>
      </c>
      <c r="U374" s="14">
        <v>4800000</v>
      </c>
      <c r="V374" s="6"/>
      <c r="W374" s="10" t="e">
        <f>VLOOKUP(V374,[1]TIPOS_ANULACION!$D$5:$E$6,2,FALSE)</f>
        <v>#N/A</v>
      </c>
      <c r="X374" s="13"/>
      <c r="Y374" s="6"/>
      <c r="Z374" s="12"/>
      <c r="AA374" s="15">
        <v>0</v>
      </c>
      <c r="AB374" s="6" t="s">
        <v>145</v>
      </c>
      <c r="AC374" s="10">
        <f>VLOOKUP(AB374,'[1]ESTADOS ACTUALES CONTRATO'!$E$4:$F$11,2,FALSE)</f>
        <v>6</v>
      </c>
      <c r="AD374" s="6"/>
      <c r="AE374" s="6"/>
      <c r="AF374" s="6" t="s">
        <v>149</v>
      </c>
      <c r="AG374" s="16" t="s">
        <v>149</v>
      </c>
    </row>
    <row r="375" spans="1:33" hidden="1" x14ac:dyDescent="0.25">
      <c r="A375" s="4" t="s">
        <v>33</v>
      </c>
      <c r="B375" s="5">
        <f>VLOOKUP(A375,[1]LOCALIDAD!$A$3:$C$22,3,FALSE)</f>
        <v>3</v>
      </c>
      <c r="C375" s="6" t="s">
        <v>135</v>
      </c>
      <c r="D375" s="7" t="str">
        <f t="shared" si="5"/>
        <v>O230616</v>
      </c>
      <c r="E375" s="8" t="s">
        <v>136</v>
      </c>
      <c r="F375" s="8" t="s">
        <v>137</v>
      </c>
      <c r="G375" s="6">
        <v>52392065</v>
      </c>
      <c r="H375" s="8" t="s">
        <v>446</v>
      </c>
      <c r="I375" s="6" t="s">
        <v>144</v>
      </c>
      <c r="J375" s="10">
        <f>VLOOKUP(I375,[1]TIPOS_CONTRATOS!$E$4:$F$19,2,FALSE)</f>
        <v>11</v>
      </c>
      <c r="K375" s="6">
        <v>219</v>
      </c>
      <c r="L375" s="11">
        <v>2022</v>
      </c>
      <c r="M375" s="6">
        <v>152</v>
      </c>
      <c r="N375" s="6">
        <v>132</v>
      </c>
      <c r="O375" s="12" t="s">
        <v>39</v>
      </c>
      <c r="P375" s="12" t="s">
        <v>56</v>
      </c>
      <c r="Q375" s="12">
        <v>44803</v>
      </c>
      <c r="R375" s="12">
        <v>44926</v>
      </c>
      <c r="S375" s="13">
        <v>18300000</v>
      </c>
      <c r="T375" s="13">
        <v>6100000</v>
      </c>
      <c r="U375" s="14">
        <v>6100000</v>
      </c>
      <c r="V375" s="6"/>
      <c r="W375" s="10" t="e">
        <f>VLOOKUP(V375,[1]TIPOS_ANULACION!$D$5:$E$6,2,FALSE)</f>
        <v>#N/A</v>
      </c>
      <c r="X375" s="13"/>
      <c r="Y375" s="6"/>
      <c r="Z375" s="12"/>
      <c r="AA375" s="15">
        <v>0</v>
      </c>
      <c r="AB375" s="6" t="s">
        <v>145</v>
      </c>
      <c r="AC375" s="10">
        <f>VLOOKUP(AB375,'[1]ESTADOS ACTUALES CONTRATO'!$E$4:$F$11,2,FALSE)</f>
        <v>6</v>
      </c>
      <c r="AD375" s="6"/>
      <c r="AE375" s="6"/>
      <c r="AF375" s="6" t="s">
        <v>149</v>
      </c>
      <c r="AG375" s="16" t="s">
        <v>149</v>
      </c>
    </row>
    <row r="376" spans="1:33" hidden="1" x14ac:dyDescent="0.25">
      <c r="A376" s="4" t="s">
        <v>33</v>
      </c>
      <c r="B376" s="5">
        <f>VLOOKUP(A376,[1]LOCALIDAD!$A$3:$C$22,3,FALSE)</f>
        <v>3</v>
      </c>
      <c r="C376" s="6" t="s">
        <v>135</v>
      </c>
      <c r="D376" s="7" t="str">
        <f t="shared" si="5"/>
        <v>O230616</v>
      </c>
      <c r="E376" s="8" t="s">
        <v>136</v>
      </c>
      <c r="F376" s="8" t="s">
        <v>137</v>
      </c>
      <c r="G376" s="6">
        <v>1123160607</v>
      </c>
      <c r="H376" s="8" t="s">
        <v>447</v>
      </c>
      <c r="I376" s="6" t="s">
        <v>144</v>
      </c>
      <c r="J376" s="10">
        <f>VLOOKUP(I376,[1]TIPOS_CONTRATOS!$E$4:$F$19,2,FALSE)</f>
        <v>11</v>
      </c>
      <c r="K376" s="6">
        <v>225</v>
      </c>
      <c r="L376" s="11">
        <v>2022</v>
      </c>
      <c r="M376" s="6">
        <v>153</v>
      </c>
      <c r="N376" s="6">
        <v>133</v>
      </c>
      <c r="O376" s="12" t="s">
        <v>39</v>
      </c>
      <c r="P376" s="12" t="s">
        <v>56</v>
      </c>
      <c r="Q376" s="12">
        <v>44805</v>
      </c>
      <c r="R376" s="12">
        <v>44926</v>
      </c>
      <c r="S376" s="13">
        <v>8880000</v>
      </c>
      <c r="T376" s="13">
        <v>2960000</v>
      </c>
      <c r="U376" s="14">
        <v>2960000</v>
      </c>
      <c r="V376" s="6"/>
      <c r="W376" s="10" t="e">
        <f>VLOOKUP(V376,[1]TIPOS_ANULACION!$D$5:$E$6,2,FALSE)</f>
        <v>#N/A</v>
      </c>
      <c r="X376" s="13"/>
      <c r="Y376" s="6"/>
      <c r="Z376" s="12"/>
      <c r="AA376" s="15">
        <v>0</v>
      </c>
      <c r="AB376" s="6" t="s">
        <v>145</v>
      </c>
      <c r="AC376" s="10">
        <f>VLOOKUP(AB376,'[1]ESTADOS ACTUALES CONTRATO'!$E$4:$F$11,2,FALSE)</f>
        <v>6</v>
      </c>
      <c r="AD376" s="6"/>
      <c r="AE376" s="6"/>
      <c r="AF376" s="6" t="s">
        <v>149</v>
      </c>
      <c r="AG376" s="16" t="s">
        <v>149</v>
      </c>
    </row>
    <row r="377" spans="1:33" hidden="1" x14ac:dyDescent="0.25">
      <c r="A377" s="4" t="s">
        <v>33</v>
      </c>
      <c r="B377" s="5">
        <f>VLOOKUP(A377,[1]LOCALIDAD!$A$3:$C$22,3,FALSE)</f>
        <v>3</v>
      </c>
      <c r="C377" s="6" t="s">
        <v>135</v>
      </c>
      <c r="D377" s="7" t="str">
        <f t="shared" si="5"/>
        <v>O230616</v>
      </c>
      <c r="E377" s="8" t="s">
        <v>136</v>
      </c>
      <c r="F377" s="8" t="s">
        <v>137</v>
      </c>
      <c r="G377" s="6">
        <v>1082879244</v>
      </c>
      <c r="H377" s="8" t="s">
        <v>395</v>
      </c>
      <c r="I377" s="6" t="s">
        <v>144</v>
      </c>
      <c r="J377" s="10">
        <f>VLOOKUP(I377,[1]TIPOS_CONTRATOS!$E$4:$F$19,2,FALSE)</f>
        <v>11</v>
      </c>
      <c r="K377" s="6">
        <v>230</v>
      </c>
      <c r="L377" s="11">
        <v>2022</v>
      </c>
      <c r="M377" s="6">
        <v>154</v>
      </c>
      <c r="N377" s="6">
        <v>134</v>
      </c>
      <c r="O377" s="12" t="s">
        <v>39</v>
      </c>
      <c r="P377" s="12" t="s">
        <v>56</v>
      </c>
      <c r="Q377" s="12">
        <v>44494</v>
      </c>
      <c r="R377" s="12">
        <v>44581</v>
      </c>
      <c r="S377" s="13">
        <v>11468000</v>
      </c>
      <c r="T377" s="13">
        <v>3538000</v>
      </c>
      <c r="U377" s="14">
        <v>0</v>
      </c>
      <c r="V377" s="6"/>
      <c r="W377" s="10" t="e">
        <f>VLOOKUP(V377,[1]TIPOS_ANULACION!$D$5:$E$6,2,FALSE)</f>
        <v>#N/A</v>
      </c>
      <c r="X377" s="13"/>
      <c r="Y377" s="6"/>
      <c r="Z377" s="12"/>
      <c r="AA377" s="15">
        <v>3538000</v>
      </c>
      <c r="AB377" s="6" t="s">
        <v>145</v>
      </c>
      <c r="AC377" s="10">
        <f>VLOOKUP(AB377,'[1]ESTADOS ACTUALES CONTRATO'!$E$4:$F$11,2,FALSE)</f>
        <v>6</v>
      </c>
      <c r="AD377" s="6"/>
      <c r="AE377" s="6"/>
      <c r="AF377" s="6" t="s">
        <v>437</v>
      </c>
      <c r="AG377" s="16" t="s">
        <v>435</v>
      </c>
    </row>
    <row r="378" spans="1:33" hidden="1" x14ac:dyDescent="0.25">
      <c r="A378" s="4" t="s">
        <v>33</v>
      </c>
      <c r="B378" s="5">
        <f>VLOOKUP(A378,[1]LOCALIDAD!$A$3:$C$22,3,FALSE)</f>
        <v>3</v>
      </c>
      <c r="C378" s="6" t="s">
        <v>135</v>
      </c>
      <c r="D378" s="7" t="str">
        <f t="shared" si="5"/>
        <v>O230616</v>
      </c>
      <c r="E378" s="8" t="s">
        <v>136</v>
      </c>
      <c r="F378" s="8" t="s">
        <v>137</v>
      </c>
      <c r="G378" s="6">
        <v>1032460322</v>
      </c>
      <c r="H378" s="8" t="s">
        <v>448</v>
      </c>
      <c r="I378" s="6" t="s">
        <v>144</v>
      </c>
      <c r="J378" s="10">
        <f>VLOOKUP(I378,[1]TIPOS_CONTRATOS!$E$4:$F$19,2,FALSE)</f>
        <v>11</v>
      </c>
      <c r="K378" s="6">
        <v>309</v>
      </c>
      <c r="L378" s="11">
        <v>2022</v>
      </c>
      <c r="M378" s="6">
        <v>155</v>
      </c>
      <c r="N378" s="6">
        <v>135</v>
      </c>
      <c r="O378" s="12" t="s">
        <v>39</v>
      </c>
      <c r="P378" s="12" t="s">
        <v>40</v>
      </c>
      <c r="Q378" s="12">
        <v>44900</v>
      </c>
      <c r="R378" s="12">
        <v>44926</v>
      </c>
      <c r="S378" s="13">
        <v>9120000</v>
      </c>
      <c r="T378" s="13">
        <v>9120000</v>
      </c>
      <c r="U378" s="14">
        <v>4160000</v>
      </c>
      <c r="V378" s="6"/>
      <c r="W378" s="10" t="e">
        <f>VLOOKUP(V378,[1]TIPOS_ANULACION!$D$5:$E$6,2,FALSE)</f>
        <v>#N/A</v>
      </c>
      <c r="X378" s="13"/>
      <c r="Y378" s="6"/>
      <c r="Z378" s="12"/>
      <c r="AA378" s="15">
        <v>4960000</v>
      </c>
      <c r="AB378" s="6" t="s">
        <v>145</v>
      </c>
      <c r="AC378" s="10">
        <f>VLOOKUP(AB378,'[1]ESTADOS ACTUALES CONTRATO'!$E$4:$F$11,2,FALSE)</f>
        <v>6</v>
      </c>
      <c r="AD378" s="6"/>
      <c r="AE378" s="6"/>
      <c r="AF378" s="6" t="s">
        <v>437</v>
      </c>
      <c r="AG378" s="16" t="s">
        <v>435</v>
      </c>
    </row>
    <row r="379" spans="1:33" hidden="1" x14ac:dyDescent="0.25">
      <c r="A379" s="4" t="s">
        <v>33</v>
      </c>
      <c r="B379" s="5">
        <f>VLOOKUP(A379,[1]LOCALIDAD!$A$3:$C$22,3,FALSE)</f>
        <v>3</v>
      </c>
      <c r="C379" s="6" t="s">
        <v>135</v>
      </c>
      <c r="D379" s="7" t="str">
        <f t="shared" si="5"/>
        <v>O230616</v>
      </c>
      <c r="E379" s="8" t="s">
        <v>136</v>
      </c>
      <c r="F379" s="8" t="s">
        <v>137</v>
      </c>
      <c r="G379" s="6">
        <v>1032498194</v>
      </c>
      <c r="H379" s="8" t="s">
        <v>449</v>
      </c>
      <c r="I379" s="6" t="s">
        <v>144</v>
      </c>
      <c r="J379" s="10">
        <f>VLOOKUP(I379,[1]TIPOS_CONTRATOS!$E$4:$F$19,2,FALSE)</f>
        <v>11</v>
      </c>
      <c r="K379" s="6">
        <v>300</v>
      </c>
      <c r="L379" s="11">
        <v>2022</v>
      </c>
      <c r="M379" s="6">
        <v>156</v>
      </c>
      <c r="N379" s="6">
        <v>136</v>
      </c>
      <c r="O379" s="12" t="s">
        <v>39</v>
      </c>
      <c r="P379" s="12" t="s">
        <v>56</v>
      </c>
      <c r="Q379" s="12">
        <v>44900</v>
      </c>
      <c r="R379" s="12">
        <v>44957</v>
      </c>
      <c r="S379" s="13">
        <v>9600000</v>
      </c>
      <c r="T379" s="13">
        <v>9600000</v>
      </c>
      <c r="U379" s="14">
        <v>8960000</v>
      </c>
      <c r="V379" s="6"/>
      <c r="W379" s="10" t="e">
        <f>VLOOKUP(V379,[1]TIPOS_ANULACION!$D$5:$E$6,2,FALSE)</f>
        <v>#N/A</v>
      </c>
      <c r="X379" s="13"/>
      <c r="Y379" s="6"/>
      <c r="Z379" s="12"/>
      <c r="AA379" s="15">
        <v>640000</v>
      </c>
      <c r="AB379" s="6" t="s">
        <v>145</v>
      </c>
      <c r="AC379" s="10">
        <f>VLOOKUP(AB379,'[1]ESTADOS ACTUALES CONTRATO'!$E$4:$F$11,2,FALSE)</f>
        <v>6</v>
      </c>
      <c r="AD379" s="6"/>
      <c r="AE379" s="6"/>
      <c r="AF379" s="6" t="s">
        <v>437</v>
      </c>
      <c r="AG379" s="16" t="s">
        <v>435</v>
      </c>
    </row>
    <row r="380" spans="1:33" hidden="1" x14ac:dyDescent="0.25">
      <c r="A380" s="4" t="s">
        <v>33</v>
      </c>
      <c r="B380" s="5">
        <f>VLOOKUP(A380,[1]LOCALIDAD!$A$3:$C$22,3,FALSE)</f>
        <v>3</v>
      </c>
      <c r="C380" s="6" t="s">
        <v>135</v>
      </c>
      <c r="D380" s="7" t="str">
        <f t="shared" si="5"/>
        <v>O230616</v>
      </c>
      <c r="E380" s="8" t="s">
        <v>136</v>
      </c>
      <c r="F380" s="8" t="s">
        <v>137</v>
      </c>
      <c r="G380" s="6">
        <v>1019045309</v>
      </c>
      <c r="H380" s="8" t="s">
        <v>450</v>
      </c>
      <c r="I380" s="6" t="s">
        <v>144</v>
      </c>
      <c r="J380" s="10">
        <f>VLOOKUP(I380,[1]TIPOS_CONTRATOS!$E$4:$F$19,2,FALSE)</f>
        <v>11</v>
      </c>
      <c r="K380" s="6">
        <v>301</v>
      </c>
      <c r="L380" s="11">
        <v>2022</v>
      </c>
      <c r="M380" s="6">
        <v>157</v>
      </c>
      <c r="N380" s="6">
        <v>137</v>
      </c>
      <c r="O380" s="12" t="s">
        <v>39</v>
      </c>
      <c r="P380" s="12" t="s">
        <v>40</v>
      </c>
      <c r="Q380" s="12">
        <v>44900</v>
      </c>
      <c r="R380" s="12">
        <v>44926</v>
      </c>
      <c r="S380" s="13">
        <v>9600000</v>
      </c>
      <c r="T380" s="13">
        <v>9600000</v>
      </c>
      <c r="U380" s="14">
        <v>4160000</v>
      </c>
      <c r="V380" s="6" t="s">
        <v>83</v>
      </c>
      <c r="W380" s="10">
        <f>VLOOKUP(V380,[1]TIPOS_ANULACION!$D$5:$E$6,2,FALSE)</f>
        <v>1</v>
      </c>
      <c r="X380" s="13">
        <v>5440000</v>
      </c>
      <c r="Y380" s="6">
        <v>2</v>
      </c>
      <c r="Z380" s="12">
        <v>45222</v>
      </c>
      <c r="AA380" s="15">
        <v>0</v>
      </c>
      <c r="AB380" s="6" t="s">
        <v>145</v>
      </c>
      <c r="AC380" s="10">
        <f>VLOOKUP(AB380,'[1]ESTADOS ACTUALES CONTRATO'!$E$4:$F$11,2,FALSE)</f>
        <v>6</v>
      </c>
      <c r="AD380" s="6"/>
      <c r="AE380" s="6"/>
      <c r="AF380" s="6" t="s">
        <v>437</v>
      </c>
      <c r="AG380" s="16" t="s">
        <v>435</v>
      </c>
    </row>
    <row r="381" spans="1:33" hidden="1" x14ac:dyDescent="0.25">
      <c r="A381" s="4" t="s">
        <v>33</v>
      </c>
      <c r="B381" s="5">
        <f>VLOOKUP(A381,[1]LOCALIDAD!$A$3:$C$22,3,FALSE)</f>
        <v>3</v>
      </c>
      <c r="C381" s="6" t="s">
        <v>135</v>
      </c>
      <c r="D381" s="7" t="str">
        <f t="shared" si="5"/>
        <v>O230616</v>
      </c>
      <c r="E381" s="8" t="s">
        <v>136</v>
      </c>
      <c r="F381" s="8" t="s">
        <v>137</v>
      </c>
      <c r="G381" s="6">
        <v>52493388</v>
      </c>
      <c r="H381" s="8" t="s">
        <v>451</v>
      </c>
      <c r="I381" s="6" t="s">
        <v>144</v>
      </c>
      <c r="J381" s="10">
        <f>VLOOKUP(I381,[1]TIPOS_CONTRATOS!$E$4:$F$19,2,FALSE)</f>
        <v>11</v>
      </c>
      <c r="K381" s="6">
        <v>302</v>
      </c>
      <c r="L381" s="11">
        <v>2022</v>
      </c>
      <c r="M381" s="6">
        <v>158</v>
      </c>
      <c r="N381" s="6">
        <v>138</v>
      </c>
      <c r="O381" s="12" t="s">
        <v>39</v>
      </c>
      <c r="P381" s="12" t="s">
        <v>56</v>
      </c>
      <c r="Q381" s="12">
        <v>44900</v>
      </c>
      <c r="R381" s="12">
        <v>44957</v>
      </c>
      <c r="S381" s="13">
        <v>9600000</v>
      </c>
      <c r="T381" s="13">
        <v>9600000</v>
      </c>
      <c r="U381" s="14">
        <v>8960000</v>
      </c>
      <c r="V381" s="6"/>
      <c r="W381" s="10" t="e">
        <f>VLOOKUP(V381,[1]TIPOS_ANULACION!$D$5:$E$6,2,FALSE)</f>
        <v>#N/A</v>
      </c>
      <c r="X381" s="13"/>
      <c r="Y381" s="6"/>
      <c r="Z381" s="12"/>
      <c r="AA381" s="15">
        <v>640000</v>
      </c>
      <c r="AB381" s="6" t="s">
        <v>145</v>
      </c>
      <c r="AC381" s="10">
        <f>VLOOKUP(AB381,'[1]ESTADOS ACTUALES CONTRATO'!$E$4:$F$11,2,FALSE)</f>
        <v>6</v>
      </c>
      <c r="AD381" s="6"/>
      <c r="AE381" s="6"/>
      <c r="AF381" s="6" t="s">
        <v>437</v>
      </c>
      <c r="AG381" s="16" t="s">
        <v>435</v>
      </c>
    </row>
    <row r="382" spans="1:33" hidden="1" x14ac:dyDescent="0.25">
      <c r="A382" s="4" t="s">
        <v>33</v>
      </c>
      <c r="B382" s="5">
        <f>VLOOKUP(A382,[1]LOCALIDAD!$A$3:$C$22,3,FALSE)</f>
        <v>3</v>
      </c>
      <c r="C382" s="6" t="s">
        <v>135</v>
      </c>
      <c r="D382" s="7" t="str">
        <f t="shared" si="5"/>
        <v>O230616</v>
      </c>
      <c r="E382" s="8" t="s">
        <v>136</v>
      </c>
      <c r="F382" s="8" t="s">
        <v>137</v>
      </c>
      <c r="G382" s="6">
        <v>1013663332</v>
      </c>
      <c r="H382" s="8" t="s">
        <v>185</v>
      </c>
      <c r="I382" s="6" t="s">
        <v>144</v>
      </c>
      <c r="J382" s="10">
        <f>VLOOKUP(I382,[1]TIPOS_CONTRATOS!$E$4:$F$19,2,FALSE)</f>
        <v>11</v>
      </c>
      <c r="K382" s="6">
        <v>320</v>
      </c>
      <c r="L382" s="11">
        <v>2022</v>
      </c>
      <c r="M382" s="6">
        <v>159</v>
      </c>
      <c r="N382" s="6">
        <v>139</v>
      </c>
      <c r="O382" s="12" t="s">
        <v>39</v>
      </c>
      <c r="P382" s="12" t="s">
        <v>40</v>
      </c>
      <c r="Q382" s="12">
        <v>44902</v>
      </c>
      <c r="R382" s="12">
        <v>44932</v>
      </c>
      <c r="S382" s="13">
        <v>4800000</v>
      </c>
      <c r="T382" s="13">
        <v>4800000</v>
      </c>
      <c r="U382" s="14">
        <v>4800000</v>
      </c>
      <c r="V382" s="6"/>
      <c r="W382" s="10" t="e">
        <f>VLOOKUP(V382,[1]TIPOS_ANULACION!$D$5:$E$6,2,FALSE)</f>
        <v>#N/A</v>
      </c>
      <c r="X382" s="13"/>
      <c r="Y382" s="6"/>
      <c r="Z382" s="12"/>
      <c r="AA382" s="15">
        <v>0</v>
      </c>
      <c r="AB382" s="6" t="s">
        <v>145</v>
      </c>
      <c r="AC382" s="10">
        <f>VLOOKUP(AB382,'[1]ESTADOS ACTUALES CONTRATO'!$E$4:$F$11,2,FALSE)</f>
        <v>6</v>
      </c>
      <c r="AD382" s="6"/>
      <c r="AE382" s="6"/>
      <c r="AF382" s="6" t="s">
        <v>149</v>
      </c>
      <c r="AG382" s="16" t="s">
        <v>149</v>
      </c>
    </row>
    <row r="383" spans="1:33" hidden="1" x14ac:dyDescent="0.25">
      <c r="A383" s="4" t="s">
        <v>33</v>
      </c>
      <c r="B383" s="5">
        <f>VLOOKUP(A383,[1]LOCALIDAD!$A$3:$C$22,3,FALSE)</f>
        <v>3</v>
      </c>
      <c r="C383" s="6" t="s">
        <v>135</v>
      </c>
      <c r="D383" s="7" t="str">
        <f t="shared" si="5"/>
        <v>O230616</v>
      </c>
      <c r="E383" s="8" t="s">
        <v>136</v>
      </c>
      <c r="F383" s="8" t="s">
        <v>137</v>
      </c>
      <c r="G383" s="6">
        <v>901266854</v>
      </c>
      <c r="H383" s="8" t="s">
        <v>414</v>
      </c>
      <c r="I383" s="6" t="s">
        <v>55</v>
      </c>
      <c r="J383" s="10">
        <f>VLOOKUP(I383,[1]TIPOS_CONTRATOS!$E$4:$F$19,2,FALSE)</f>
        <v>19</v>
      </c>
      <c r="K383" s="6">
        <v>254</v>
      </c>
      <c r="L383" s="11">
        <v>2022</v>
      </c>
      <c r="M383" s="6">
        <v>160</v>
      </c>
      <c r="N383" s="6">
        <v>140</v>
      </c>
      <c r="O383" s="12" t="s">
        <v>39</v>
      </c>
      <c r="P383" s="12" t="s">
        <v>56</v>
      </c>
      <c r="Q383" s="12">
        <v>44837</v>
      </c>
      <c r="R383" s="12">
        <v>44910</v>
      </c>
      <c r="S383" s="13">
        <v>15007807</v>
      </c>
      <c r="T383" s="13">
        <v>2100000</v>
      </c>
      <c r="U383" s="14">
        <v>2100000</v>
      </c>
      <c r="V383" s="6"/>
      <c r="W383" s="10" t="e">
        <f>VLOOKUP(V383,[1]TIPOS_ANULACION!$D$5:$E$6,2,FALSE)</f>
        <v>#N/A</v>
      </c>
      <c r="X383" s="13"/>
      <c r="Y383" s="6"/>
      <c r="Z383" s="12"/>
      <c r="AA383" s="15">
        <v>0</v>
      </c>
      <c r="AB383" s="6" t="s">
        <v>145</v>
      </c>
      <c r="AC383" s="10">
        <f>VLOOKUP(AB383,'[1]ESTADOS ACTUALES CONTRATO'!$E$4:$F$11,2,FALSE)</f>
        <v>6</v>
      </c>
      <c r="AD383" s="6"/>
      <c r="AE383" s="6"/>
      <c r="AF383" s="6" t="s">
        <v>127</v>
      </c>
      <c r="AG383" s="16" t="s">
        <v>128</v>
      </c>
    </row>
    <row r="384" spans="1:33" hidden="1" x14ac:dyDescent="0.25">
      <c r="A384" s="4" t="s">
        <v>33</v>
      </c>
      <c r="B384" s="5">
        <f>VLOOKUP(A384,[1]LOCALIDAD!$A$3:$C$22,3,FALSE)</f>
        <v>3</v>
      </c>
      <c r="C384" s="6" t="s">
        <v>135</v>
      </c>
      <c r="D384" s="7" t="str">
        <f t="shared" si="5"/>
        <v>O230616</v>
      </c>
      <c r="E384" s="8" t="s">
        <v>136</v>
      </c>
      <c r="F384" s="8" t="s">
        <v>137</v>
      </c>
      <c r="G384" s="6">
        <v>52709307</v>
      </c>
      <c r="H384" s="8" t="s">
        <v>452</v>
      </c>
      <c r="I384" s="6" t="s">
        <v>144</v>
      </c>
      <c r="J384" s="10">
        <f>VLOOKUP(I384,[1]TIPOS_CONTRATOS!$E$4:$F$19,2,FALSE)</f>
        <v>11</v>
      </c>
      <c r="K384" s="6">
        <v>319</v>
      </c>
      <c r="L384" s="11">
        <v>2022</v>
      </c>
      <c r="M384" s="6">
        <v>161</v>
      </c>
      <c r="N384" s="6">
        <v>141</v>
      </c>
      <c r="O384" s="12" t="s">
        <v>39</v>
      </c>
      <c r="P384" s="12" t="s">
        <v>40</v>
      </c>
      <c r="Q384" s="12">
        <v>44911</v>
      </c>
      <c r="R384" s="12">
        <v>44926</v>
      </c>
      <c r="S384" s="13">
        <v>4800000</v>
      </c>
      <c r="T384" s="13">
        <v>4800000</v>
      </c>
      <c r="U384" s="14">
        <v>4800000</v>
      </c>
      <c r="V384" s="6"/>
      <c r="W384" s="10" t="e">
        <f>VLOOKUP(V384,[1]TIPOS_ANULACION!$D$5:$E$6,2,FALSE)</f>
        <v>#N/A</v>
      </c>
      <c r="X384" s="13"/>
      <c r="Y384" s="6"/>
      <c r="Z384" s="12"/>
      <c r="AA384" s="15">
        <v>0</v>
      </c>
      <c r="AB384" s="6" t="s">
        <v>145</v>
      </c>
      <c r="AC384" s="10">
        <f>VLOOKUP(AB384,'[1]ESTADOS ACTUALES CONTRATO'!$E$4:$F$11,2,FALSE)</f>
        <v>6</v>
      </c>
      <c r="AD384" s="6"/>
      <c r="AE384" s="6"/>
      <c r="AF384" s="6" t="s">
        <v>149</v>
      </c>
      <c r="AG384" s="16" t="s">
        <v>149</v>
      </c>
    </row>
    <row r="385" spans="1:33" hidden="1" x14ac:dyDescent="0.25">
      <c r="A385" s="4" t="s">
        <v>33</v>
      </c>
      <c r="B385" s="5">
        <f>VLOOKUP(A385,[1]LOCALIDAD!$A$3:$C$22,3,FALSE)</f>
        <v>3</v>
      </c>
      <c r="C385" s="6" t="s">
        <v>135</v>
      </c>
      <c r="D385" s="7" t="str">
        <f t="shared" si="5"/>
        <v>O230616</v>
      </c>
      <c r="E385" s="8" t="s">
        <v>136</v>
      </c>
      <c r="F385" s="8" t="s">
        <v>137</v>
      </c>
      <c r="G385" s="6">
        <v>1016067742</v>
      </c>
      <c r="H385" s="8" t="s">
        <v>394</v>
      </c>
      <c r="I385" s="6" t="s">
        <v>144</v>
      </c>
      <c r="J385" s="10">
        <f>VLOOKUP(I385,[1]TIPOS_CONTRATOS!$E$4:$F$19,2,FALSE)</f>
        <v>11</v>
      </c>
      <c r="K385" s="6">
        <v>228</v>
      </c>
      <c r="L385" s="11">
        <v>2022</v>
      </c>
      <c r="M385" s="6">
        <v>162</v>
      </c>
      <c r="N385" s="6">
        <v>142</v>
      </c>
      <c r="O385" s="12" t="s">
        <v>39</v>
      </c>
      <c r="P385" s="12" t="s">
        <v>40</v>
      </c>
      <c r="Q385" s="12">
        <v>44473</v>
      </c>
      <c r="R385" s="12">
        <v>44561</v>
      </c>
      <c r="S385" s="13">
        <v>13083000</v>
      </c>
      <c r="T385" s="13">
        <v>4640000</v>
      </c>
      <c r="U385" s="14">
        <v>4480000</v>
      </c>
      <c r="V385" s="6"/>
      <c r="W385" s="10" t="e">
        <f>VLOOKUP(V385,[1]TIPOS_ANULACION!$D$5:$E$6,2,FALSE)</f>
        <v>#N/A</v>
      </c>
      <c r="X385" s="13"/>
      <c r="Y385" s="6"/>
      <c r="Z385" s="12"/>
      <c r="AA385" s="15">
        <v>160000</v>
      </c>
      <c r="AB385" s="6" t="s">
        <v>145</v>
      </c>
      <c r="AC385" s="10">
        <f>VLOOKUP(AB385,'[1]ESTADOS ACTUALES CONTRATO'!$E$4:$F$11,2,FALSE)</f>
        <v>6</v>
      </c>
      <c r="AD385" s="6"/>
      <c r="AE385" s="6"/>
      <c r="AF385" s="6" t="s">
        <v>437</v>
      </c>
      <c r="AG385" s="16" t="s">
        <v>435</v>
      </c>
    </row>
    <row r="386" spans="1:33" hidden="1" x14ac:dyDescent="0.25">
      <c r="A386" s="4" t="s">
        <v>33</v>
      </c>
      <c r="B386" s="5">
        <f>VLOOKUP(A386,[1]LOCALIDAD!$A$3:$C$22,3,FALSE)</f>
        <v>3</v>
      </c>
      <c r="C386" s="6" t="s">
        <v>135</v>
      </c>
      <c r="D386" s="7" t="str">
        <f t="shared" si="5"/>
        <v>O230616</v>
      </c>
      <c r="E386" s="8" t="s">
        <v>136</v>
      </c>
      <c r="F386" s="8" t="s">
        <v>137</v>
      </c>
      <c r="G386" s="6">
        <v>79765033</v>
      </c>
      <c r="H386" s="8" t="s">
        <v>373</v>
      </c>
      <c r="I386" s="6" t="s">
        <v>144</v>
      </c>
      <c r="J386" s="10">
        <f>VLOOKUP(I386,[1]TIPOS_CONTRATOS!$E$4:$F$19,2,FALSE)</f>
        <v>11</v>
      </c>
      <c r="K386" s="6">
        <v>12</v>
      </c>
      <c r="L386" s="11">
        <v>2022</v>
      </c>
      <c r="M386" s="6">
        <v>163</v>
      </c>
      <c r="N386" s="6">
        <v>143</v>
      </c>
      <c r="O386" s="12" t="s">
        <v>39</v>
      </c>
      <c r="P386" s="12" t="s">
        <v>56</v>
      </c>
      <c r="Q386" s="12">
        <v>44574</v>
      </c>
      <c r="R386" s="12">
        <v>44938</v>
      </c>
      <c r="S386" s="13">
        <v>83160000</v>
      </c>
      <c r="T386" s="13">
        <v>7560000</v>
      </c>
      <c r="U386" s="14">
        <v>7560000</v>
      </c>
      <c r="V386" s="6"/>
      <c r="W386" s="10" t="e">
        <f>VLOOKUP(V386,[1]TIPOS_ANULACION!$D$5:$E$6,2,FALSE)</f>
        <v>#N/A</v>
      </c>
      <c r="X386" s="13"/>
      <c r="Y386" s="6"/>
      <c r="Z386" s="12"/>
      <c r="AA386" s="15">
        <v>0</v>
      </c>
      <c r="AB386" s="6" t="s">
        <v>145</v>
      </c>
      <c r="AC386" s="10">
        <f>VLOOKUP(AB386,'[1]ESTADOS ACTUALES CONTRATO'!$E$4:$F$11,2,FALSE)</f>
        <v>6</v>
      </c>
      <c r="AD386" s="6"/>
      <c r="AE386" s="6"/>
      <c r="AF386" s="6" t="s">
        <v>149</v>
      </c>
      <c r="AG386" s="16" t="s">
        <v>149</v>
      </c>
    </row>
    <row r="387" spans="1:33" hidden="1" x14ac:dyDescent="0.25">
      <c r="A387" s="4" t="s">
        <v>33</v>
      </c>
      <c r="B387" s="5">
        <f>VLOOKUP(A387,[1]LOCALIDAD!$A$3:$C$22,3,FALSE)</f>
        <v>3</v>
      </c>
      <c r="C387" s="6" t="s">
        <v>135</v>
      </c>
      <c r="D387" s="7" t="str">
        <f t="shared" ref="D387:D450" si="6">C387</f>
        <v>O230616</v>
      </c>
      <c r="E387" s="8" t="s">
        <v>136</v>
      </c>
      <c r="F387" s="8" t="s">
        <v>137</v>
      </c>
      <c r="G387" s="6">
        <v>79056018</v>
      </c>
      <c r="H387" s="8" t="s">
        <v>322</v>
      </c>
      <c r="I387" s="6" t="s">
        <v>144</v>
      </c>
      <c r="J387" s="10">
        <f>VLOOKUP(I387,[1]TIPOS_CONTRATOS!$E$4:$F$19,2,FALSE)</f>
        <v>11</v>
      </c>
      <c r="K387" s="6">
        <v>6</v>
      </c>
      <c r="L387" s="11">
        <v>2022</v>
      </c>
      <c r="M387" s="6">
        <v>164</v>
      </c>
      <c r="N387" s="6">
        <v>144</v>
      </c>
      <c r="O387" s="12" t="s">
        <v>39</v>
      </c>
      <c r="P387" s="12" t="s">
        <v>40</v>
      </c>
      <c r="Q387" s="12">
        <v>44573</v>
      </c>
      <c r="R387" s="12">
        <v>44926</v>
      </c>
      <c r="S387" s="13">
        <v>40260000</v>
      </c>
      <c r="T387" s="13">
        <v>2318000</v>
      </c>
      <c r="U387" s="14">
        <v>2318000</v>
      </c>
      <c r="V387" s="6"/>
      <c r="W387" s="10" t="e">
        <f>VLOOKUP(V387,[1]TIPOS_ANULACION!$D$5:$E$6,2,FALSE)</f>
        <v>#N/A</v>
      </c>
      <c r="X387" s="13"/>
      <c r="Y387" s="6"/>
      <c r="Z387" s="12"/>
      <c r="AA387" s="15">
        <v>0</v>
      </c>
      <c r="AB387" s="6" t="s">
        <v>145</v>
      </c>
      <c r="AC387" s="10">
        <f>VLOOKUP(AB387,'[1]ESTADOS ACTUALES CONTRATO'!$E$4:$F$11,2,FALSE)</f>
        <v>6</v>
      </c>
      <c r="AD387" s="6"/>
      <c r="AE387" s="6"/>
      <c r="AF387" s="6" t="s">
        <v>149</v>
      </c>
      <c r="AG387" s="16" t="s">
        <v>149</v>
      </c>
    </row>
    <row r="388" spans="1:33" hidden="1" x14ac:dyDescent="0.25">
      <c r="A388" s="4" t="s">
        <v>33</v>
      </c>
      <c r="B388" s="5">
        <f>VLOOKUP(A388,[1]LOCALIDAD!$A$3:$C$22,3,FALSE)</f>
        <v>3</v>
      </c>
      <c r="C388" s="6" t="s">
        <v>135</v>
      </c>
      <c r="D388" s="7" t="str">
        <f t="shared" si="6"/>
        <v>O230616</v>
      </c>
      <c r="E388" s="8" t="s">
        <v>136</v>
      </c>
      <c r="F388" s="8" t="s">
        <v>137</v>
      </c>
      <c r="G388" s="6">
        <v>1018406237</v>
      </c>
      <c r="H388" s="8" t="s">
        <v>453</v>
      </c>
      <c r="I388" s="6" t="s">
        <v>144</v>
      </c>
      <c r="J388" s="10">
        <f>VLOOKUP(I388,[1]TIPOS_CONTRATOS!$E$4:$F$19,2,FALSE)</f>
        <v>11</v>
      </c>
      <c r="K388" s="6">
        <v>9</v>
      </c>
      <c r="L388" s="11">
        <v>2022</v>
      </c>
      <c r="M388" s="6">
        <v>165</v>
      </c>
      <c r="N388" s="6">
        <v>145</v>
      </c>
      <c r="O388" s="12" t="s">
        <v>39</v>
      </c>
      <c r="P388" s="12" t="s">
        <v>40</v>
      </c>
      <c r="Q388" s="12">
        <v>44573</v>
      </c>
      <c r="R388" s="12">
        <v>44937</v>
      </c>
      <c r="S388" s="13">
        <v>71720000</v>
      </c>
      <c r="T388" s="13">
        <v>6302667</v>
      </c>
      <c r="U388" s="14">
        <v>6302666</v>
      </c>
      <c r="V388" s="6"/>
      <c r="W388" s="10" t="e">
        <f>VLOOKUP(V388,[1]TIPOS_ANULACION!$D$5:$E$6,2,FALSE)</f>
        <v>#N/A</v>
      </c>
      <c r="X388" s="13"/>
      <c r="Y388" s="6"/>
      <c r="Z388" s="12"/>
      <c r="AA388" s="15">
        <v>1</v>
      </c>
      <c r="AB388" s="6" t="s">
        <v>145</v>
      </c>
      <c r="AC388" s="10">
        <f>VLOOKUP(AB388,'[1]ESTADOS ACTUALES CONTRATO'!$E$4:$F$11,2,FALSE)</f>
        <v>6</v>
      </c>
      <c r="AD388" s="6"/>
      <c r="AE388" s="6"/>
      <c r="AF388" s="6" t="s">
        <v>437</v>
      </c>
      <c r="AG388" s="16" t="s">
        <v>435</v>
      </c>
    </row>
    <row r="389" spans="1:33" hidden="1" x14ac:dyDescent="0.25">
      <c r="A389" s="4" t="s">
        <v>33</v>
      </c>
      <c r="B389" s="5">
        <f>VLOOKUP(A389,[1]LOCALIDAD!$A$3:$C$22,3,FALSE)</f>
        <v>3</v>
      </c>
      <c r="C389" s="6" t="s">
        <v>135</v>
      </c>
      <c r="D389" s="7" t="str">
        <f t="shared" si="6"/>
        <v>O230616</v>
      </c>
      <c r="E389" s="8" t="s">
        <v>136</v>
      </c>
      <c r="F389" s="8" t="s">
        <v>137</v>
      </c>
      <c r="G389" s="6">
        <v>1015434368</v>
      </c>
      <c r="H389" s="8" t="s">
        <v>326</v>
      </c>
      <c r="I389" s="6" t="s">
        <v>144</v>
      </c>
      <c r="J389" s="10">
        <f>VLOOKUP(I389,[1]TIPOS_CONTRATOS!$E$4:$F$19,2,FALSE)</f>
        <v>11</v>
      </c>
      <c r="K389" s="6">
        <v>18</v>
      </c>
      <c r="L389" s="11">
        <v>2022</v>
      </c>
      <c r="M389" s="6">
        <v>166</v>
      </c>
      <c r="N389" s="6">
        <v>146</v>
      </c>
      <c r="O389" s="12" t="s">
        <v>39</v>
      </c>
      <c r="P389" s="12" t="s">
        <v>56</v>
      </c>
      <c r="Q389" s="12">
        <v>44574</v>
      </c>
      <c r="R389" s="12">
        <v>44938</v>
      </c>
      <c r="S389" s="13">
        <v>67100000</v>
      </c>
      <c r="T389" s="13">
        <v>6100000</v>
      </c>
      <c r="U389" s="14">
        <v>6100000</v>
      </c>
      <c r="V389" s="6"/>
      <c r="W389" s="10" t="e">
        <f>VLOOKUP(V389,[1]TIPOS_ANULACION!$D$5:$E$6,2,FALSE)</f>
        <v>#N/A</v>
      </c>
      <c r="X389" s="13"/>
      <c r="Y389" s="6"/>
      <c r="Z389" s="12"/>
      <c r="AA389" s="15">
        <v>0</v>
      </c>
      <c r="AB389" s="6" t="s">
        <v>145</v>
      </c>
      <c r="AC389" s="10">
        <f>VLOOKUP(AB389,'[1]ESTADOS ACTUALES CONTRATO'!$E$4:$F$11,2,FALSE)</f>
        <v>6</v>
      </c>
      <c r="AD389" s="6"/>
      <c r="AE389" s="6"/>
      <c r="AF389" s="6" t="s">
        <v>149</v>
      </c>
      <c r="AG389" s="16" t="s">
        <v>149</v>
      </c>
    </row>
    <row r="390" spans="1:33" hidden="1" x14ac:dyDescent="0.25">
      <c r="A390" s="4" t="s">
        <v>33</v>
      </c>
      <c r="B390" s="5">
        <f>VLOOKUP(A390,[1]LOCALIDAD!$A$3:$C$22,3,FALSE)</f>
        <v>3</v>
      </c>
      <c r="C390" s="6" t="s">
        <v>135</v>
      </c>
      <c r="D390" s="7" t="str">
        <f t="shared" si="6"/>
        <v>O230616</v>
      </c>
      <c r="E390" s="8" t="s">
        <v>136</v>
      </c>
      <c r="F390" s="8" t="s">
        <v>137</v>
      </c>
      <c r="G390" s="6">
        <v>1112905112</v>
      </c>
      <c r="H390" s="8" t="s">
        <v>319</v>
      </c>
      <c r="I390" s="6" t="s">
        <v>144</v>
      </c>
      <c r="J390" s="10">
        <f>VLOOKUP(I390,[1]TIPOS_CONTRATOS!$E$4:$F$19,2,FALSE)</f>
        <v>11</v>
      </c>
      <c r="K390" s="6">
        <v>4</v>
      </c>
      <c r="L390" s="11">
        <v>2022</v>
      </c>
      <c r="M390" s="6">
        <v>167</v>
      </c>
      <c r="N390" s="6">
        <v>147</v>
      </c>
      <c r="O390" s="12" t="s">
        <v>39</v>
      </c>
      <c r="P390" s="12" t="s">
        <v>40</v>
      </c>
      <c r="Q390" s="12">
        <v>44572</v>
      </c>
      <c r="R390" s="12">
        <v>44936</v>
      </c>
      <c r="S390" s="13">
        <v>83160000</v>
      </c>
      <c r="T390" s="13">
        <v>7560000</v>
      </c>
      <c r="U390" s="14">
        <v>7560000</v>
      </c>
      <c r="V390" s="6"/>
      <c r="W390" s="10" t="e">
        <f>VLOOKUP(V390,[1]TIPOS_ANULACION!$D$5:$E$6,2,FALSE)</f>
        <v>#N/A</v>
      </c>
      <c r="X390" s="13"/>
      <c r="Y390" s="6"/>
      <c r="Z390" s="12"/>
      <c r="AA390" s="15">
        <v>0</v>
      </c>
      <c r="AB390" s="6" t="s">
        <v>145</v>
      </c>
      <c r="AC390" s="10">
        <f>VLOOKUP(AB390,'[1]ESTADOS ACTUALES CONTRATO'!$E$4:$F$11,2,FALSE)</f>
        <v>6</v>
      </c>
      <c r="AD390" s="6"/>
      <c r="AE390" s="6"/>
      <c r="AF390" s="6" t="s">
        <v>149</v>
      </c>
      <c r="AG390" s="16" t="s">
        <v>149</v>
      </c>
    </row>
    <row r="391" spans="1:33" hidden="1" x14ac:dyDescent="0.25">
      <c r="A391" s="4" t="s">
        <v>33</v>
      </c>
      <c r="B391" s="5">
        <f>VLOOKUP(A391,[1]LOCALIDAD!$A$3:$C$22,3,FALSE)</f>
        <v>3</v>
      </c>
      <c r="C391" s="6" t="s">
        <v>135</v>
      </c>
      <c r="D391" s="7" t="str">
        <f t="shared" si="6"/>
        <v>O230616</v>
      </c>
      <c r="E391" s="8" t="s">
        <v>136</v>
      </c>
      <c r="F391" s="8" t="s">
        <v>137</v>
      </c>
      <c r="G391" s="6">
        <v>53119341</v>
      </c>
      <c r="H391" s="8" t="s">
        <v>372</v>
      </c>
      <c r="I391" s="6" t="s">
        <v>144</v>
      </c>
      <c r="J391" s="10">
        <f>VLOOKUP(I391,[1]TIPOS_CONTRATOS!$E$4:$F$19,2,FALSE)</f>
        <v>11</v>
      </c>
      <c r="K391" s="6">
        <v>11</v>
      </c>
      <c r="L391" s="11">
        <v>2022</v>
      </c>
      <c r="M391" s="6">
        <v>168</v>
      </c>
      <c r="N391" s="6">
        <v>148</v>
      </c>
      <c r="O391" s="12" t="s">
        <v>39</v>
      </c>
      <c r="P391" s="12" t="s">
        <v>56</v>
      </c>
      <c r="Q391" s="12">
        <v>44573</v>
      </c>
      <c r="R391" s="12">
        <v>44937</v>
      </c>
      <c r="S391" s="13">
        <v>67100000</v>
      </c>
      <c r="T391" s="13">
        <v>6100000</v>
      </c>
      <c r="U391" s="14">
        <v>6100000</v>
      </c>
      <c r="V391" s="6"/>
      <c r="W391" s="10" t="e">
        <f>VLOOKUP(V391,[1]TIPOS_ANULACION!$D$5:$E$6,2,FALSE)</f>
        <v>#N/A</v>
      </c>
      <c r="X391" s="13"/>
      <c r="Y391" s="6"/>
      <c r="Z391" s="12"/>
      <c r="AA391" s="15">
        <v>0</v>
      </c>
      <c r="AB391" s="6" t="s">
        <v>145</v>
      </c>
      <c r="AC391" s="10">
        <f>VLOOKUP(AB391,'[1]ESTADOS ACTUALES CONTRATO'!$E$4:$F$11,2,FALSE)</f>
        <v>6</v>
      </c>
      <c r="AD391" s="6"/>
      <c r="AE391" s="6"/>
      <c r="AF391" s="6" t="s">
        <v>149</v>
      </c>
      <c r="AG391" s="16" t="s">
        <v>149</v>
      </c>
    </row>
    <row r="392" spans="1:33" hidden="1" x14ac:dyDescent="0.25">
      <c r="A392" s="4" t="s">
        <v>33</v>
      </c>
      <c r="B392" s="5">
        <f>VLOOKUP(A392,[1]LOCALIDAD!$A$3:$C$22,3,FALSE)</f>
        <v>3</v>
      </c>
      <c r="C392" s="6" t="s">
        <v>135</v>
      </c>
      <c r="D392" s="7" t="str">
        <f t="shared" si="6"/>
        <v>O230616</v>
      </c>
      <c r="E392" s="8" t="s">
        <v>136</v>
      </c>
      <c r="F392" s="8" t="s">
        <v>137</v>
      </c>
      <c r="G392" s="6">
        <v>79115862</v>
      </c>
      <c r="H392" s="8" t="s">
        <v>356</v>
      </c>
      <c r="I392" s="6" t="s">
        <v>144</v>
      </c>
      <c r="J392" s="10">
        <f>VLOOKUP(I392,[1]TIPOS_CONTRATOS!$E$4:$F$19,2,FALSE)</f>
        <v>11</v>
      </c>
      <c r="K392" s="6">
        <v>247</v>
      </c>
      <c r="L392" s="11">
        <v>2022</v>
      </c>
      <c r="M392" s="6">
        <v>169</v>
      </c>
      <c r="N392" s="6">
        <v>149</v>
      </c>
      <c r="O392" s="12" t="s">
        <v>39</v>
      </c>
      <c r="P392" s="12" t="s">
        <v>56</v>
      </c>
      <c r="Q392" s="12">
        <v>44813</v>
      </c>
      <c r="R392" s="12">
        <v>44925</v>
      </c>
      <c r="S392" s="13">
        <v>15516000</v>
      </c>
      <c r="T392" s="13">
        <v>3792800</v>
      </c>
      <c r="U392" s="14">
        <v>3792800</v>
      </c>
      <c r="V392" s="6"/>
      <c r="W392" s="10" t="e">
        <f>VLOOKUP(V392,[1]TIPOS_ANULACION!$D$5:$E$6,2,FALSE)</f>
        <v>#N/A</v>
      </c>
      <c r="X392" s="13"/>
      <c r="Y392" s="6"/>
      <c r="Z392" s="12"/>
      <c r="AA392" s="15">
        <v>0</v>
      </c>
      <c r="AB392" s="6" t="s">
        <v>145</v>
      </c>
      <c r="AC392" s="10">
        <f>VLOOKUP(AB392,'[1]ESTADOS ACTUALES CONTRATO'!$E$4:$F$11,2,FALSE)</f>
        <v>6</v>
      </c>
      <c r="AD392" s="6"/>
      <c r="AE392" s="6"/>
      <c r="AF392" s="6" t="s">
        <v>149</v>
      </c>
      <c r="AG392" s="16" t="s">
        <v>149</v>
      </c>
    </row>
    <row r="393" spans="1:33" hidden="1" x14ac:dyDescent="0.25">
      <c r="A393" s="4" t="s">
        <v>33</v>
      </c>
      <c r="B393" s="5">
        <f>VLOOKUP(A393,[1]LOCALIDAD!$A$3:$C$22,3,FALSE)</f>
        <v>3</v>
      </c>
      <c r="C393" s="6" t="s">
        <v>135</v>
      </c>
      <c r="D393" s="7" t="str">
        <f t="shared" si="6"/>
        <v>O230616</v>
      </c>
      <c r="E393" s="8" t="s">
        <v>136</v>
      </c>
      <c r="F393" s="8" t="s">
        <v>137</v>
      </c>
      <c r="G393" s="6">
        <v>1016013382</v>
      </c>
      <c r="H393" s="8" t="s">
        <v>333</v>
      </c>
      <c r="I393" s="6" t="s">
        <v>144</v>
      </c>
      <c r="J393" s="10">
        <f>VLOOKUP(I393,[1]TIPOS_CONTRATOS!$E$4:$F$19,2,FALSE)</f>
        <v>11</v>
      </c>
      <c r="K393" s="6">
        <v>33</v>
      </c>
      <c r="L393" s="11">
        <v>2022</v>
      </c>
      <c r="M393" s="6">
        <v>170</v>
      </c>
      <c r="N393" s="6">
        <v>150</v>
      </c>
      <c r="O393" s="12" t="s">
        <v>39</v>
      </c>
      <c r="P393" s="12" t="s">
        <v>56</v>
      </c>
      <c r="Q393" s="12">
        <v>44575</v>
      </c>
      <c r="R393" s="12">
        <v>44939</v>
      </c>
      <c r="S393" s="13">
        <v>67100000</v>
      </c>
      <c r="T393" s="13">
        <v>6100000</v>
      </c>
      <c r="U393" s="14">
        <v>6100000</v>
      </c>
      <c r="V393" s="6"/>
      <c r="W393" s="10" t="e">
        <f>VLOOKUP(V393,[1]TIPOS_ANULACION!$D$5:$E$6,2,FALSE)</f>
        <v>#N/A</v>
      </c>
      <c r="X393" s="13"/>
      <c r="Y393" s="6"/>
      <c r="Z393" s="12"/>
      <c r="AA393" s="15">
        <v>0</v>
      </c>
      <c r="AB393" s="6" t="s">
        <v>145</v>
      </c>
      <c r="AC393" s="10">
        <f>VLOOKUP(AB393,'[1]ESTADOS ACTUALES CONTRATO'!$E$4:$F$11,2,FALSE)</f>
        <v>6</v>
      </c>
      <c r="AD393" s="6"/>
      <c r="AE393" s="6"/>
      <c r="AF393" s="6" t="s">
        <v>149</v>
      </c>
      <c r="AG393" s="16" t="s">
        <v>149</v>
      </c>
    </row>
    <row r="394" spans="1:33" hidden="1" x14ac:dyDescent="0.25">
      <c r="A394" s="4" t="s">
        <v>33</v>
      </c>
      <c r="B394" s="5">
        <f>VLOOKUP(A394,[1]LOCALIDAD!$A$3:$C$22,3,FALSE)</f>
        <v>3</v>
      </c>
      <c r="C394" s="6" t="s">
        <v>135</v>
      </c>
      <c r="D394" s="7" t="str">
        <f t="shared" si="6"/>
        <v>O230616</v>
      </c>
      <c r="E394" s="8" t="s">
        <v>136</v>
      </c>
      <c r="F394" s="8" t="s">
        <v>137</v>
      </c>
      <c r="G394" s="6">
        <v>52039924</v>
      </c>
      <c r="H394" s="8" t="s">
        <v>396</v>
      </c>
      <c r="I394" s="6" t="s">
        <v>144</v>
      </c>
      <c r="J394" s="10">
        <f>VLOOKUP(I394,[1]TIPOS_CONTRATOS!$E$4:$F$19,2,FALSE)</f>
        <v>11</v>
      </c>
      <c r="K394" s="6">
        <v>211</v>
      </c>
      <c r="L394" s="11">
        <v>2022</v>
      </c>
      <c r="M394" s="6">
        <v>171</v>
      </c>
      <c r="N394" s="6">
        <v>151</v>
      </c>
      <c r="O394" s="12" t="s">
        <v>39</v>
      </c>
      <c r="P394" s="12" t="s">
        <v>56</v>
      </c>
      <c r="Q394" s="12">
        <v>44813</v>
      </c>
      <c r="R394" s="12">
        <v>44928</v>
      </c>
      <c r="S394" s="13">
        <v>10980000</v>
      </c>
      <c r="T394" s="13">
        <v>2684000</v>
      </c>
      <c r="U394" s="14">
        <v>2684000</v>
      </c>
      <c r="V394" s="6"/>
      <c r="W394" s="10" t="e">
        <f>VLOOKUP(V394,[1]TIPOS_ANULACION!$D$5:$E$6,2,FALSE)</f>
        <v>#N/A</v>
      </c>
      <c r="X394" s="13"/>
      <c r="Y394" s="6"/>
      <c r="Z394" s="12"/>
      <c r="AA394" s="15">
        <v>0</v>
      </c>
      <c r="AB394" s="6" t="s">
        <v>145</v>
      </c>
      <c r="AC394" s="10">
        <f>VLOOKUP(AB394,'[1]ESTADOS ACTUALES CONTRATO'!$E$4:$F$11,2,FALSE)</f>
        <v>6</v>
      </c>
      <c r="AD394" s="6"/>
      <c r="AE394" s="6"/>
      <c r="AF394" s="6" t="s">
        <v>149</v>
      </c>
      <c r="AG394" s="16" t="s">
        <v>149</v>
      </c>
    </row>
    <row r="395" spans="1:33" hidden="1" x14ac:dyDescent="0.25">
      <c r="A395" s="4" t="s">
        <v>33</v>
      </c>
      <c r="B395" s="5">
        <f>VLOOKUP(A395,[1]LOCALIDAD!$A$3:$C$22,3,FALSE)</f>
        <v>3</v>
      </c>
      <c r="C395" s="6" t="s">
        <v>135</v>
      </c>
      <c r="D395" s="7" t="str">
        <f t="shared" si="6"/>
        <v>O230616</v>
      </c>
      <c r="E395" s="8" t="s">
        <v>136</v>
      </c>
      <c r="F395" s="8" t="s">
        <v>137</v>
      </c>
      <c r="G395" s="6">
        <v>1098700541</v>
      </c>
      <c r="H395" s="8" t="s">
        <v>398</v>
      </c>
      <c r="I395" s="6" t="s">
        <v>144</v>
      </c>
      <c r="J395" s="10">
        <f>VLOOKUP(I395,[1]TIPOS_CONTRATOS!$E$4:$F$19,2,FALSE)</f>
        <v>11</v>
      </c>
      <c r="K395" s="6">
        <v>237</v>
      </c>
      <c r="L395" s="11">
        <v>2022</v>
      </c>
      <c r="M395" s="6">
        <v>172</v>
      </c>
      <c r="N395" s="6">
        <v>152</v>
      </c>
      <c r="O395" s="12" t="s">
        <v>39</v>
      </c>
      <c r="P395" s="12" t="s">
        <v>56</v>
      </c>
      <c r="Q395" s="12">
        <v>44810</v>
      </c>
      <c r="R395" s="12">
        <v>44930</v>
      </c>
      <c r="S395" s="13">
        <v>18300000</v>
      </c>
      <c r="T395" s="13">
        <v>5083333</v>
      </c>
      <c r="U395" s="14">
        <v>5083333</v>
      </c>
      <c r="V395" s="6"/>
      <c r="W395" s="10" t="e">
        <f>VLOOKUP(V395,[1]TIPOS_ANULACION!$D$5:$E$6,2,FALSE)</f>
        <v>#N/A</v>
      </c>
      <c r="X395" s="13"/>
      <c r="Y395" s="6"/>
      <c r="Z395" s="12"/>
      <c r="AA395" s="15">
        <v>0</v>
      </c>
      <c r="AB395" s="6" t="s">
        <v>145</v>
      </c>
      <c r="AC395" s="10">
        <f>VLOOKUP(AB395,'[1]ESTADOS ACTUALES CONTRATO'!$E$4:$F$11,2,FALSE)</f>
        <v>6</v>
      </c>
      <c r="AD395" s="6"/>
      <c r="AE395" s="6"/>
      <c r="AF395" s="6" t="s">
        <v>149</v>
      </c>
      <c r="AG395" s="16" t="s">
        <v>149</v>
      </c>
    </row>
    <row r="396" spans="1:33" hidden="1" x14ac:dyDescent="0.25">
      <c r="A396" s="4" t="s">
        <v>33</v>
      </c>
      <c r="B396" s="5">
        <f>VLOOKUP(A396,[1]LOCALIDAD!$A$3:$C$22,3,FALSE)</f>
        <v>3</v>
      </c>
      <c r="C396" s="6" t="s">
        <v>135</v>
      </c>
      <c r="D396" s="7" t="str">
        <f t="shared" si="6"/>
        <v>O230616</v>
      </c>
      <c r="E396" s="8" t="s">
        <v>136</v>
      </c>
      <c r="F396" s="8" t="s">
        <v>137</v>
      </c>
      <c r="G396" s="6">
        <v>1051818449</v>
      </c>
      <c r="H396" s="8" t="s">
        <v>399</v>
      </c>
      <c r="I396" s="6" t="s">
        <v>144</v>
      </c>
      <c r="J396" s="10">
        <f>VLOOKUP(I396,[1]TIPOS_CONTRATOS!$E$4:$F$19,2,FALSE)</f>
        <v>11</v>
      </c>
      <c r="K396" s="6">
        <v>238</v>
      </c>
      <c r="L396" s="11">
        <v>2022</v>
      </c>
      <c r="M396" s="6">
        <v>173</v>
      </c>
      <c r="N396" s="6">
        <v>153</v>
      </c>
      <c r="O396" s="12" t="s">
        <v>39</v>
      </c>
      <c r="P396" s="12" t="s">
        <v>56</v>
      </c>
      <c r="Q396" s="12">
        <v>44810</v>
      </c>
      <c r="R396" s="12">
        <v>44930</v>
      </c>
      <c r="S396" s="13">
        <v>18300000</v>
      </c>
      <c r="T396" s="13">
        <v>5083333</v>
      </c>
      <c r="U396" s="14">
        <v>5083333</v>
      </c>
      <c r="V396" s="6"/>
      <c r="W396" s="10" t="e">
        <f>VLOOKUP(V396,[1]TIPOS_ANULACION!$D$5:$E$6,2,FALSE)</f>
        <v>#N/A</v>
      </c>
      <c r="X396" s="13"/>
      <c r="Y396" s="6"/>
      <c r="Z396" s="12"/>
      <c r="AA396" s="15">
        <v>0</v>
      </c>
      <c r="AB396" s="6" t="s">
        <v>145</v>
      </c>
      <c r="AC396" s="10">
        <f>VLOOKUP(AB396,'[1]ESTADOS ACTUALES CONTRATO'!$E$4:$F$11,2,FALSE)</f>
        <v>6</v>
      </c>
      <c r="AD396" s="6"/>
      <c r="AE396" s="6"/>
      <c r="AF396" s="6" t="s">
        <v>149</v>
      </c>
      <c r="AG396" s="16" t="s">
        <v>149</v>
      </c>
    </row>
    <row r="397" spans="1:33" hidden="1" x14ac:dyDescent="0.25">
      <c r="A397" s="4" t="s">
        <v>33</v>
      </c>
      <c r="B397" s="5">
        <f>VLOOKUP(A397,[1]LOCALIDAD!$A$3:$C$22,3,FALSE)</f>
        <v>3</v>
      </c>
      <c r="C397" s="6" t="s">
        <v>135</v>
      </c>
      <c r="D397" s="7" t="str">
        <f t="shared" si="6"/>
        <v>O230616</v>
      </c>
      <c r="E397" s="8" t="s">
        <v>136</v>
      </c>
      <c r="F397" s="8" t="s">
        <v>137</v>
      </c>
      <c r="G397" s="6">
        <v>52581670</v>
      </c>
      <c r="H397" s="8" t="s">
        <v>320</v>
      </c>
      <c r="I397" s="6" t="s">
        <v>144</v>
      </c>
      <c r="J397" s="10">
        <f>VLOOKUP(I397,[1]TIPOS_CONTRATOS!$E$4:$F$19,2,FALSE)</f>
        <v>11</v>
      </c>
      <c r="K397" s="6">
        <v>10</v>
      </c>
      <c r="L397" s="11">
        <v>2022</v>
      </c>
      <c r="M397" s="6">
        <v>174</v>
      </c>
      <c r="N397" s="6">
        <v>154</v>
      </c>
      <c r="O397" s="12" t="s">
        <v>39</v>
      </c>
      <c r="P397" s="12" t="s">
        <v>40</v>
      </c>
      <c r="Q397" s="12">
        <v>44575</v>
      </c>
      <c r="R397" s="12">
        <v>44957</v>
      </c>
      <c r="S397" s="13">
        <v>67100000</v>
      </c>
      <c r="T397" s="13">
        <v>9556667</v>
      </c>
      <c r="U397" s="14">
        <v>9556667</v>
      </c>
      <c r="V397" s="6"/>
      <c r="W397" s="10" t="e">
        <f>VLOOKUP(V397,[1]TIPOS_ANULACION!$D$5:$E$6,2,FALSE)</f>
        <v>#N/A</v>
      </c>
      <c r="X397" s="13"/>
      <c r="Y397" s="6"/>
      <c r="Z397" s="12"/>
      <c r="AA397" s="15">
        <v>0</v>
      </c>
      <c r="AB397" s="6" t="s">
        <v>145</v>
      </c>
      <c r="AC397" s="10">
        <f>VLOOKUP(AB397,'[1]ESTADOS ACTUALES CONTRATO'!$E$4:$F$11,2,FALSE)</f>
        <v>6</v>
      </c>
      <c r="AD397" s="6"/>
      <c r="AE397" s="6"/>
      <c r="AF397" s="6" t="s">
        <v>149</v>
      </c>
      <c r="AG397" s="16" t="s">
        <v>149</v>
      </c>
    </row>
    <row r="398" spans="1:33" hidden="1" x14ac:dyDescent="0.25">
      <c r="A398" s="4" t="s">
        <v>33</v>
      </c>
      <c r="B398" s="5">
        <f>VLOOKUP(A398,[1]LOCALIDAD!$A$3:$C$22,3,FALSE)</f>
        <v>3</v>
      </c>
      <c r="C398" s="6" t="s">
        <v>135</v>
      </c>
      <c r="D398" s="7" t="str">
        <f t="shared" si="6"/>
        <v>O230616</v>
      </c>
      <c r="E398" s="8" t="s">
        <v>136</v>
      </c>
      <c r="F398" s="8" t="s">
        <v>137</v>
      </c>
      <c r="G398" s="6">
        <v>1101049166</v>
      </c>
      <c r="H398" s="8" t="s">
        <v>327</v>
      </c>
      <c r="I398" s="6" t="s">
        <v>144</v>
      </c>
      <c r="J398" s="10">
        <f>VLOOKUP(I398,[1]TIPOS_CONTRATOS!$E$4:$F$19,2,FALSE)</f>
        <v>11</v>
      </c>
      <c r="K398" s="6">
        <v>19</v>
      </c>
      <c r="L398" s="11">
        <v>2022</v>
      </c>
      <c r="M398" s="6">
        <v>175</v>
      </c>
      <c r="N398" s="6">
        <v>155</v>
      </c>
      <c r="O398" s="12" t="s">
        <v>39</v>
      </c>
      <c r="P398" s="12" t="s">
        <v>40</v>
      </c>
      <c r="Q398" s="12">
        <v>44578</v>
      </c>
      <c r="R398" s="12">
        <v>44957</v>
      </c>
      <c r="S398" s="13">
        <v>40260000</v>
      </c>
      <c r="T398" s="13">
        <v>5368000</v>
      </c>
      <c r="U398" s="14">
        <v>5368000</v>
      </c>
      <c r="V398" s="6"/>
      <c r="W398" s="10" t="e">
        <f>VLOOKUP(V398,[1]TIPOS_ANULACION!$D$5:$E$6,2,FALSE)</f>
        <v>#N/A</v>
      </c>
      <c r="X398" s="13"/>
      <c r="Y398" s="6"/>
      <c r="Z398" s="12"/>
      <c r="AA398" s="15">
        <v>0</v>
      </c>
      <c r="AB398" s="6" t="s">
        <v>145</v>
      </c>
      <c r="AC398" s="10">
        <f>VLOOKUP(AB398,'[1]ESTADOS ACTUALES CONTRATO'!$E$4:$F$11,2,FALSE)</f>
        <v>6</v>
      </c>
      <c r="AD398" s="6"/>
      <c r="AE398" s="6"/>
      <c r="AF398" s="6" t="s">
        <v>149</v>
      </c>
      <c r="AG398" s="16" t="s">
        <v>149</v>
      </c>
    </row>
    <row r="399" spans="1:33" hidden="1" x14ac:dyDescent="0.25">
      <c r="A399" s="4" t="s">
        <v>33</v>
      </c>
      <c r="B399" s="5">
        <f>VLOOKUP(A399,[1]LOCALIDAD!$A$3:$C$22,3,FALSE)</f>
        <v>3</v>
      </c>
      <c r="C399" s="6" t="s">
        <v>135</v>
      </c>
      <c r="D399" s="7" t="str">
        <f t="shared" si="6"/>
        <v>O230616</v>
      </c>
      <c r="E399" s="8" t="s">
        <v>136</v>
      </c>
      <c r="F399" s="8" t="s">
        <v>137</v>
      </c>
      <c r="G399" s="6">
        <v>1014227004</v>
      </c>
      <c r="H399" s="8" t="s">
        <v>409</v>
      </c>
      <c r="I399" s="6" t="s">
        <v>144</v>
      </c>
      <c r="J399" s="10">
        <f>VLOOKUP(I399,[1]TIPOS_CONTRATOS!$E$4:$F$19,2,FALSE)</f>
        <v>11</v>
      </c>
      <c r="K399" s="6">
        <v>255</v>
      </c>
      <c r="L399" s="11">
        <v>2022</v>
      </c>
      <c r="M399" s="6">
        <v>176</v>
      </c>
      <c r="N399" s="6">
        <v>156</v>
      </c>
      <c r="O399" s="12" t="s">
        <v>39</v>
      </c>
      <c r="P399" s="12" t="s">
        <v>56</v>
      </c>
      <c r="Q399" s="12">
        <v>44819</v>
      </c>
      <c r="R399" s="12">
        <v>44926</v>
      </c>
      <c r="S399" s="13">
        <v>15900000</v>
      </c>
      <c r="T399" s="13">
        <v>2826667</v>
      </c>
      <c r="U399" s="14">
        <v>2826667</v>
      </c>
      <c r="V399" s="6"/>
      <c r="W399" s="10" t="e">
        <f>VLOOKUP(V399,[1]TIPOS_ANULACION!$D$5:$E$6,2,FALSE)</f>
        <v>#N/A</v>
      </c>
      <c r="X399" s="13"/>
      <c r="Y399" s="6"/>
      <c r="Z399" s="12"/>
      <c r="AA399" s="15">
        <v>0</v>
      </c>
      <c r="AB399" s="6" t="s">
        <v>145</v>
      </c>
      <c r="AC399" s="10">
        <f>VLOOKUP(AB399,'[1]ESTADOS ACTUALES CONTRATO'!$E$4:$F$11,2,FALSE)</f>
        <v>6</v>
      </c>
      <c r="AD399" s="6"/>
      <c r="AE399" s="6"/>
      <c r="AF399" s="6" t="s">
        <v>149</v>
      </c>
      <c r="AG399" s="16" t="s">
        <v>149</v>
      </c>
    </row>
    <row r="400" spans="1:33" hidden="1" x14ac:dyDescent="0.25">
      <c r="A400" s="4" t="s">
        <v>33</v>
      </c>
      <c r="B400" s="5">
        <f>VLOOKUP(A400,[1]LOCALIDAD!$A$3:$C$22,3,FALSE)</f>
        <v>3</v>
      </c>
      <c r="C400" s="6" t="s">
        <v>135</v>
      </c>
      <c r="D400" s="7" t="str">
        <f t="shared" si="6"/>
        <v>O230616</v>
      </c>
      <c r="E400" s="8" t="s">
        <v>136</v>
      </c>
      <c r="F400" s="8" t="s">
        <v>137</v>
      </c>
      <c r="G400" s="6">
        <v>53102636</v>
      </c>
      <c r="H400" s="8" t="s">
        <v>454</v>
      </c>
      <c r="I400" s="6" t="s">
        <v>144</v>
      </c>
      <c r="J400" s="10">
        <f>VLOOKUP(I400,[1]TIPOS_CONTRATOS!$E$4:$F$19,2,FALSE)</f>
        <v>11</v>
      </c>
      <c r="K400" s="6">
        <v>318</v>
      </c>
      <c r="L400" s="11">
        <v>2022</v>
      </c>
      <c r="M400" s="6">
        <v>177</v>
      </c>
      <c r="N400" s="6">
        <v>157</v>
      </c>
      <c r="O400" s="12" t="s">
        <v>39</v>
      </c>
      <c r="P400" s="12" t="s">
        <v>40</v>
      </c>
      <c r="Q400" s="12">
        <v>44911</v>
      </c>
      <c r="R400" s="12">
        <v>44972</v>
      </c>
      <c r="S400" s="13">
        <v>10344000</v>
      </c>
      <c r="T400" s="13">
        <v>10344000</v>
      </c>
      <c r="U400" s="14">
        <v>7758000</v>
      </c>
      <c r="V400" s="6"/>
      <c r="W400" s="10" t="e">
        <f>VLOOKUP(V400,[1]TIPOS_ANULACION!$D$5:$E$6,2,FALSE)</f>
        <v>#N/A</v>
      </c>
      <c r="X400" s="13"/>
      <c r="Y400" s="6"/>
      <c r="Z400" s="12"/>
      <c r="AA400" s="15">
        <v>2586000</v>
      </c>
      <c r="AB400" s="6" t="s">
        <v>145</v>
      </c>
      <c r="AC400" s="10">
        <f>VLOOKUP(AB400,'[1]ESTADOS ACTUALES CONTRATO'!$E$4:$F$11,2,FALSE)</f>
        <v>6</v>
      </c>
      <c r="AD400" s="6"/>
      <c r="AE400" s="6"/>
      <c r="AF400" s="6" t="s">
        <v>437</v>
      </c>
      <c r="AG400" s="16" t="s">
        <v>435</v>
      </c>
    </row>
    <row r="401" spans="1:33" hidden="1" x14ac:dyDescent="0.25">
      <c r="A401" s="4" t="s">
        <v>33</v>
      </c>
      <c r="B401" s="5">
        <f>VLOOKUP(A401,[1]LOCALIDAD!$A$3:$C$22,3,FALSE)</f>
        <v>3</v>
      </c>
      <c r="C401" s="6" t="s">
        <v>135</v>
      </c>
      <c r="D401" s="7" t="str">
        <f t="shared" si="6"/>
        <v>O230616</v>
      </c>
      <c r="E401" s="8" t="s">
        <v>136</v>
      </c>
      <c r="F401" s="8" t="s">
        <v>137</v>
      </c>
      <c r="G401" s="6">
        <v>1152439354</v>
      </c>
      <c r="H401" s="8" t="s">
        <v>330</v>
      </c>
      <c r="I401" s="6" t="s">
        <v>144</v>
      </c>
      <c r="J401" s="10">
        <f>VLOOKUP(I401,[1]TIPOS_CONTRATOS!$E$4:$F$19,2,FALSE)</f>
        <v>11</v>
      </c>
      <c r="K401" s="6">
        <v>16</v>
      </c>
      <c r="L401" s="11">
        <v>2022</v>
      </c>
      <c r="M401" s="6">
        <v>178</v>
      </c>
      <c r="N401" s="6">
        <v>158</v>
      </c>
      <c r="O401" s="12" t="s">
        <v>39</v>
      </c>
      <c r="P401" s="12" t="s">
        <v>56</v>
      </c>
      <c r="Q401" s="12">
        <v>44578</v>
      </c>
      <c r="R401" s="12">
        <v>44926</v>
      </c>
      <c r="S401" s="13">
        <v>67100000</v>
      </c>
      <c r="T401" s="13">
        <v>2846666</v>
      </c>
      <c r="U401" s="14">
        <v>2236666</v>
      </c>
      <c r="V401" s="6"/>
      <c r="W401" s="10" t="e">
        <f>VLOOKUP(V401,[1]TIPOS_ANULACION!$D$5:$E$6,2,FALSE)</f>
        <v>#N/A</v>
      </c>
      <c r="X401" s="13"/>
      <c r="Y401" s="6"/>
      <c r="Z401" s="12"/>
      <c r="AA401" s="15">
        <v>610000</v>
      </c>
      <c r="AB401" s="6" t="s">
        <v>145</v>
      </c>
      <c r="AC401" s="10">
        <f>VLOOKUP(AB401,'[1]ESTADOS ACTUALES CONTRATO'!$E$4:$F$11,2,FALSE)</f>
        <v>6</v>
      </c>
      <c r="AD401" s="6"/>
      <c r="AE401" s="6"/>
      <c r="AF401" s="6" t="s">
        <v>437</v>
      </c>
      <c r="AG401" s="16" t="s">
        <v>435</v>
      </c>
    </row>
    <row r="402" spans="1:33" hidden="1" x14ac:dyDescent="0.25">
      <c r="A402" s="4" t="s">
        <v>33</v>
      </c>
      <c r="B402" s="5">
        <f>VLOOKUP(A402,[1]LOCALIDAD!$A$3:$C$22,3,FALSE)</f>
        <v>3</v>
      </c>
      <c r="C402" s="6" t="s">
        <v>135</v>
      </c>
      <c r="D402" s="7" t="str">
        <f t="shared" si="6"/>
        <v>O230616</v>
      </c>
      <c r="E402" s="8" t="s">
        <v>136</v>
      </c>
      <c r="F402" s="8" t="s">
        <v>137</v>
      </c>
      <c r="G402" s="6">
        <v>80166444</v>
      </c>
      <c r="H402" s="8" t="s">
        <v>377</v>
      </c>
      <c r="I402" s="6" t="s">
        <v>144</v>
      </c>
      <c r="J402" s="10">
        <f>VLOOKUP(I402,[1]TIPOS_CONTRATOS!$E$4:$F$19,2,FALSE)</f>
        <v>11</v>
      </c>
      <c r="K402" s="6">
        <v>165</v>
      </c>
      <c r="L402" s="11">
        <v>2022</v>
      </c>
      <c r="M402" s="6">
        <v>179</v>
      </c>
      <c r="N402" s="6">
        <v>159</v>
      </c>
      <c r="O402" s="12" t="s">
        <v>39</v>
      </c>
      <c r="P402" s="12" t="s">
        <v>56</v>
      </c>
      <c r="Q402" s="12">
        <v>44764</v>
      </c>
      <c r="R402" s="12">
        <v>44947</v>
      </c>
      <c r="S402" s="13">
        <v>40390000</v>
      </c>
      <c r="T402" s="13">
        <v>8078000</v>
      </c>
      <c r="U402" s="14">
        <v>8078000</v>
      </c>
      <c r="V402" s="6"/>
      <c r="W402" s="10" t="e">
        <f>VLOOKUP(V402,[1]TIPOS_ANULACION!$D$5:$E$6,2,FALSE)</f>
        <v>#N/A</v>
      </c>
      <c r="X402" s="13"/>
      <c r="Y402" s="6"/>
      <c r="Z402" s="12"/>
      <c r="AA402" s="15">
        <v>0</v>
      </c>
      <c r="AB402" s="6" t="s">
        <v>145</v>
      </c>
      <c r="AC402" s="10">
        <f>VLOOKUP(AB402,'[1]ESTADOS ACTUALES CONTRATO'!$E$4:$F$11,2,FALSE)</f>
        <v>6</v>
      </c>
      <c r="AD402" s="6"/>
      <c r="AE402" s="6"/>
      <c r="AF402" s="6" t="s">
        <v>149</v>
      </c>
      <c r="AG402" s="16" t="s">
        <v>149</v>
      </c>
    </row>
    <row r="403" spans="1:33" hidden="1" x14ac:dyDescent="0.25">
      <c r="A403" s="4" t="s">
        <v>33</v>
      </c>
      <c r="B403" s="5">
        <f>VLOOKUP(A403,[1]LOCALIDAD!$A$3:$C$22,3,FALSE)</f>
        <v>3</v>
      </c>
      <c r="C403" s="6" t="s">
        <v>135</v>
      </c>
      <c r="D403" s="7" t="str">
        <f t="shared" si="6"/>
        <v>O230616</v>
      </c>
      <c r="E403" s="8" t="s">
        <v>136</v>
      </c>
      <c r="F403" s="8" t="s">
        <v>137</v>
      </c>
      <c r="G403" s="6">
        <v>1026559595</v>
      </c>
      <c r="H403" s="8" t="s">
        <v>334</v>
      </c>
      <c r="I403" s="6" t="s">
        <v>144</v>
      </c>
      <c r="J403" s="10">
        <f>VLOOKUP(I403,[1]TIPOS_CONTRATOS!$E$4:$F$19,2,FALSE)</f>
        <v>11</v>
      </c>
      <c r="K403" s="6">
        <v>34</v>
      </c>
      <c r="L403" s="11">
        <v>2022</v>
      </c>
      <c r="M403" s="6">
        <v>180</v>
      </c>
      <c r="N403" s="6">
        <v>160</v>
      </c>
      <c r="O403" s="12" t="s">
        <v>39</v>
      </c>
      <c r="P403" s="12" t="s">
        <v>40</v>
      </c>
      <c r="Q403" s="12">
        <v>44579</v>
      </c>
      <c r="R403" s="12">
        <v>44912</v>
      </c>
      <c r="S403" s="13">
        <v>67100000</v>
      </c>
      <c r="T403" s="13">
        <v>2643333</v>
      </c>
      <c r="U403" s="14">
        <v>2643333</v>
      </c>
      <c r="V403" s="6"/>
      <c r="W403" s="10" t="e">
        <f>VLOOKUP(V403,[1]TIPOS_ANULACION!$D$5:$E$6,2,FALSE)</f>
        <v>#N/A</v>
      </c>
      <c r="X403" s="13"/>
      <c r="Y403" s="6"/>
      <c r="Z403" s="12"/>
      <c r="AA403" s="15">
        <v>0</v>
      </c>
      <c r="AB403" s="6" t="s">
        <v>145</v>
      </c>
      <c r="AC403" s="10">
        <f>VLOOKUP(AB403,'[1]ESTADOS ACTUALES CONTRATO'!$E$4:$F$11,2,FALSE)</f>
        <v>6</v>
      </c>
      <c r="AD403" s="6"/>
      <c r="AE403" s="6"/>
      <c r="AF403" s="6" t="s">
        <v>149</v>
      </c>
      <c r="AG403" s="16" t="s">
        <v>149</v>
      </c>
    </row>
    <row r="404" spans="1:33" hidden="1" x14ac:dyDescent="0.25">
      <c r="A404" s="4" t="s">
        <v>33</v>
      </c>
      <c r="B404" s="5">
        <f>VLOOKUP(A404,[1]LOCALIDAD!$A$3:$C$22,3,FALSE)</f>
        <v>3</v>
      </c>
      <c r="C404" s="6" t="s">
        <v>135</v>
      </c>
      <c r="D404" s="7" t="str">
        <f t="shared" si="6"/>
        <v>O230616</v>
      </c>
      <c r="E404" s="8" t="s">
        <v>136</v>
      </c>
      <c r="F404" s="8" t="s">
        <v>137</v>
      </c>
      <c r="G404" s="6">
        <v>79287493</v>
      </c>
      <c r="H404" s="8" t="s">
        <v>408</v>
      </c>
      <c r="I404" s="6" t="s">
        <v>144</v>
      </c>
      <c r="J404" s="10">
        <f>VLOOKUP(I404,[1]TIPOS_CONTRATOS!$E$4:$F$19,2,FALSE)</f>
        <v>11</v>
      </c>
      <c r="K404" s="6">
        <v>253</v>
      </c>
      <c r="L404" s="11">
        <v>2022</v>
      </c>
      <c r="M404" s="6">
        <v>181</v>
      </c>
      <c r="N404" s="6">
        <v>161</v>
      </c>
      <c r="O404" s="12" t="s">
        <v>39</v>
      </c>
      <c r="P404" s="12" t="s">
        <v>56</v>
      </c>
      <c r="Q404" s="12">
        <v>44818</v>
      </c>
      <c r="R404" s="12">
        <v>44930</v>
      </c>
      <c r="S404" s="13">
        <v>7050000</v>
      </c>
      <c r="T404" s="13">
        <v>1331667</v>
      </c>
      <c r="U404" s="14">
        <v>1175000</v>
      </c>
      <c r="V404" s="6"/>
      <c r="W404" s="10" t="e">
        <f>VLOOKUP(V404,[1]TIPOS_ANULACION!$D$5:$E$6,2,FALSE)</f>
        <v>#N/A</v>
      </c>
      <c r="X404" s="13"/>
      <c r="Y404" s="6"/>
      <c r="Z404" s="12"/>
      <c r="AA404" s="15">
        <v>156667</v>
      </c>
      <c r="AB404" s="6" t="s">
        <v>145</v>
      </c>
      <c r="AC404" s="10">
        <f>VLOOKUP(AB404,'[1]ESTADOS ACTUALES CONTRATO'!$E$4:$F$11,2,FALSE)</f>
        <v>6</v>
      </c>
      <c r="AD404" s="6"/>
      <c r="AE404" s="6"/>
      <c r="AF404" s="6" t="s">
        <v>437</v>
      </c>
      <c r="AG404" s="16" t="s">
        <v>435</v>
      </c>
    </row>
    <row r="405" spans="1:33" hidden="1" x14ac:dyDescent="0.25">
      <c r="A405" s="4" t="s">
        <v>33</v>
      </c>
      <c r="B405" s="5">
        <f>VLOOKUP(A405,[1]LOCALIDAD!$A$3:$C$22,3,FALSE)</f>
        <v>3</v>
      </c>
      <c r="C405" s="6" t="s">
        <v>135</v>
      </c>
      <c r="D405" s="7" t="str">
        <f t="shared" si="6"/>
        <v>O230616</v>
      </c>
      <c r="E405" s="8" t="s">
        <v>136</v>
      </c>
      <c r="F405" s="8" t="s">
        <v>137</v>
      </c>
      <c r="G405" s="6">
        <v>52489542</v>
      </c>
      <c r="H405" s="8" t="s">
        <v>455</v>
      </c>
      <c r="I405" s="6" t="s">
        <v>144</v>
      </c>
      <c r="J405" s="10">
        <f>VLOOKUP(I405,[1]TIPOS_CONTRATOS!$E$4:$F$19,2,FALSE)</f>
        <v>11</v>
      </c>
      <c r="K405" s="6">
        <v>85</v>
      </c>
      <c r="L405" s="11">
        <v>2022</v>
      </c>
      <c r="M405" s="6">
        <v>182</v>
      </c>
      <c r="N405" s="6">
        <v>162</v>
      </c>
      <c r="O405" s="12" t="s">
        <v>39</v>
      </c>
      <c r="P405" s="12" t="s">
        <v>56</v>
      </c>
      <c r="Q405" s="12">
        <v>44581</v>
      </c>
      <c r="R405" s="12">
        <v>44945</v>
      </c>
      <c r="S405" s="13">
        <v>67100000</v>
      </c>
      <c r="T405" s="13">
        <v>6100000</v>
      </c>
      <c r="U405" s="14">
        <v>5490000</v>
      </c>
      <c r="V405" s="6"/>
      <c r="W405" s="10" t="e">
        <f>VLOOKUP(V405,[1]TIPOS_ANULACION!$D$5:$E$6,2,FALSE)</f>
        <v>#N/A</v>
      </c>
      <c r="X405" s="13"/>
      <c r="Y405" s="6"/>
      <c r="Z405" s="12"/>
      <c r="AA405" s="15">
        <v>610000</v>
      </c>
      <c r="AB405" s="6" t="s">
        <v>145</v>
      </c>
      <c r="AC405" s="10">
        <f>VLOOKUP(AB405,'[1]ESTADOS ACTUALES CONTRATO'!$E$4:$F$11,2,FALSE)</f>
        <v>6</v>
      </c>
      <c r="AD405" s="6"/>
      <c r="AE405" s="6"/>
      <c r="AF405" s="6" t="s">
        <v>437</v>
      </c>
      <c r="AG405" s="16" t="s">
        <v>435</v>
      </c>
    </row>
    <row r="406" spans="1:33" hidden="1" x14ac:dyDescent="0.25">
      <c r="A406" s="4" t="s">
        <v>33</v>
      </c>
      <c r="B406" s="5">
        <f>VLOOKUP(A406,[1]LOCALIDAD!$A$3:$C$22,3,FALSE)</f>
        <v>3</v>
      </c>
      <c r="C406" s="6" t="s">
        <v>135</v>
      </c>
      <c r="D406" s="7" t="str">
        <f t="shared" si="6"/>
        <v>O230616</v>
      </c>
      <c r="E406" s="8" t="s">
        <v>136</v>
      </c>
      <c r="F406" s="8" t="s">
        <v>137</v>
      </c>
      <c r="G406" s="6">
        <v>13275913</v>
      </c>
      <c r="H406" s="8" t="s">
        <v>158</v>
      </c>
      <c r="I406" s="6" t="s">
        <v>144</v>
      </c>
      <c r="J406" s="10">
        <f>VLOOKUP(I406,[1]TIPOS_CONTRATOS!$E$4:$F$19,2,FALSE)</f>
        <v>11</v>
      </c>
      <c r="K406" s="6">
        <v>36</v>
      </c>
      <c r="L406" s="11">
        <v>2022</v>
      </c>
      <c r="M406" s="6">
        <v>183</v>
      </c>
      <c r="N406" s="6">
        <v>163</v>
      </c>
      <c r="O406" s="12" t="s">
        <v>39</v>
      </c>
      <c r="P406" s="12" t="s">
        <v>56</v>
      </c>
      <c r="Q406" s="12">
        <v>44578</v>
      </c>
      <c r="R406" s="12">
        <v>44942</v>
      </c>
      <c r="S406" s="13">
        <v>67100000</v>
      </c>
      <c r="T406" s="13">
        <v>6100000</v>
      </c>
      <c r="U406" s="14">
        <v>5693333</v>
      </c>
      <c r="V406" s="6"/>
      <c r="W406" s="10" t="e">
        <f>VLOOKUP(V406,[1]TIPOS_ANULACION!$D$5:$E$6,2,FALSE)</f>
        <v>#N/A</v>
      </c>
      <c r="X406" s="13"/>
      <c r="Y406" s="6"/>
      <c r="Z406" s="12"/>
      <c r="AA406" s="15">
        <v>406667</v>
      </c>
      <c r="AB406" s="6" t="s">
        <v>145</v>
      </c>
      <c r="AC406" s="10">
        <f>VLOOKUP(AB406,'[1]ESTADOS ACTUALES CONTRATO'!$E$4:$F$11,2,FALSE)</f>
        <v>6</v>
      </c>
      <c r="AD406" s="6"/>
      <c r="AE406" s="6"/>
      <c r="AF406" s="6" t="s">
        <v>437</v>
      </c>
      <c r="AG406" s="16" t="s">
        <v>435</v>
      </c>
    </row>
    <row r="407" spans="1:33" hidden="1" x14ac:dyDescent="0.25">
      <c r="A407" s="4" t="s">
        <v>33</v>
      </c>
      <c r="B407" s="5">
        <f>VLOOKUP(A407,[1]LOCALIDAD!$A$3:$C$22,3,FALSE)</f>
        <v>3</v>
      </c>
      <c r="C407" s="6" t="s">
        <v>135</v>
      </c>
      <c r="D407" s="7" t="str">
        <f t="shared" si="6"/>
        <v>O230616</v>
      </c>
      <c r="E407" s="8" t="s">
        <v>136</v>
      </c>
      <c r="F407" s="8" t="s">
        <v>137</v>
      </c>
      <c r="G407" s="6">
        <v>1013599315</v>
      </c>
      <c r="H407" s="8" t="s">
        <v>352</v>
      </c>
      <c r="I407" s="6" t="s">
        <v>144</v>
      </c>
      <c r="J407" s="10">
        <f>VLOOKUP(I407,[1]TIPOS_CONTRATOS!$E$4:$F$19,2,FALSE)</f>
        <v>11</v>
      </c>
      <c r="K407" s="6">
        <v>84</v>
      </c>
      <c r="L407" s="11">
        <v>2022</v>
      </c>
      <c r="M407" s="6">
        <v>184</v>
      </c>
      <c r="N407" s="6">
        <v>164</v>
      </c>
      <c r="O407" s="12" t="s">
        <v>39</v>
      </c>
      <c r="P407" s="12" t="s">
        <v>40</v>
      </c>
      <c r="Q407" s="12">
        <v>44582</v>
      </c>
      <c r="R407" s="12">
        <v>44946</v>
      </c>
      <c r="S407" s="13">
        <v>25850000</v>
      </c>
      <c r="T407" s="13">
        <v>2350000</v>
      </c>
      <c r="U407" s="14">
        <v>2350000</v>
      </c>
      <c r="V407" s="6"/>
      <c r="W407" s="10" t="e">
        <f>VLOOKUP(V407,[1]TIPOS_ANULACION!$D$5:$E$6,2,FALSE)</f>
        <v>#N/A</v>
      </c>
      <c r="X407" s="13"/>
      <c r="Y407" s="6"/>
      <c r="Z407" s="12"/>
      <c r="AA407" s="15">
        <v>0</v>
      </c>
      <c r="AB407" s="6" t="s">
        <v>145</v>
      </c>
      <c r="AC407" s="10">
        <f>VLOOKUP(AB407,'[1]ESTADOS ACTUALES CONTRATO'!$E$4:$F$11,2,FALSE)</f>
        <v>6</v>
      </c>
      <c r="AD407" s="6"/>
      <c r="AE407" s="6"/>
      <c r="AF407" s="6" t="s">
        <v>149</v>
      </c>
      <c r="AG407" s="16" t="s">
        <v>149</v>
      </c>
    </row>
    <row r="408" spans="1:33" hidden="1" x14ac:dyDescent="0.25">
      <c r="A408" s="4" t="s">
        <v>33</v>
      </c>
      <c r="B408" s="5">
        <f>VLOOKUP(A408,[1]LOCALIDAD!$A$3:$C$22,3,FALSE)</f>
        <v>3</v>
      </c>
      <c r="C408" s="6" t="s">
        <v>135</v>
      </c>
      <c r="D408" s="7" t="str">
        <f t="shared" si="6"/>
        <v>O230616</v>
      </c>
      <c r="E408" s="8" t="s">
        <v>136</v>
      </c>
      <c r="F408" s="8" t="s">
        <v>137</v>
      </c>
      <c r="G408" s="6">
        <v>1022993911</v>
      </c>
      <c r="H408" s="8" t="s">
        <v>180</v>
      </c>
      <c r="I408" s="6" t="s">
        <v>144</v>
      </c>
      <c r="J408" s="10">
        <f>VLOOKUP(I408,[1]TIPOS_CONTRATOS!$E$4:$F$19,2,FALSE)</f>
        <v>11</v>
      </c>
      <c r="K408" s="6">
        <v>83</v>
      </c>
      <c r="L408" s="11">
        <v>2022</v>
      </c>
      <c r="M408" s="6">
        <v>185</v>
      </c>
      <c r="N408" s="6">
        <v>165</v>
      </c>
      <c r="O408" s="12" t="s">
        <v>39</v>
      </c>
      <c r="P408" s="12" t="s">
        <v>40</v>
      </c>
      <c r="Q408" s="12">
        <v>44589</v>
      </c>
      <c r="R408" s="12">
        <v>44922</v>
      </c>
      <c r="S408" s="13">
        <v>52800000</v>
      </c>
      <c r="T408" s="13">
        <v>4800000</v>
      </c>
      <c r="U408" s="14">
        <v>4800000</v>
      </c>
      <c r="V408" s="6"/>
      <c r="W408" s="10" t="e">
        <f>VLOOKUP(V408,[1]TIPOS_ANULACION!$D$5:$E$6,2,FALSE)</f>
        <v>#N/A</v>
      </c>
      <c r="X408" s="13"/>
      <c r="Y408" s="6"/>
      <c r="Z408" s="12"/>
      <c r="AA408" s="15">
        <v>0</v>
      </c>
      <c r="AB408" s="6" t="s">
        <v>145</v>
      </c>
      <c r="AC408" s="10">
        <f>VLOOKUP(AB408,'[1]ESTADOS ACTUALES CONTRATO'!$E$4:$F$11,2,FALSE)</f>
        <v>6</v>
      </c>
      <c r="AD408" s="6"/>
      <c r="AE408" s="6"/>
      <c r="AF408" s="6" t="s">
        <v>149</v>
      </c>
      <c r="AG408" s="16" t="s">
        <v>149</v>
      </c>
    </row>
    <row r="409" spans="1:33" hidden="1" x14ac:dyDescent="0.25">
      <c r="A409" s="4" t="s">
        <v>33</v>
      </c>
      <c r="B409" s="5">
        <f>VLOOKUP(A409,[1]LOCALIDAD!$A$3:$C$22,3,FALSE)</f>
        <v>3</v>
      </c>
      <c r="C409" s="6" t="s">
        <v>135</v>
      </c>
      <c r="D409" s="7" t="str">
        <f t="shared" si="6"/>
        <v>O230616</v>
      </c>
      <c r="E409" s="8" t="s">
        <v>136</v>
      </c>
      <c r="F409" s="8" t="s">
        <v>137</v>
      </c>
      <c r="G409" s="6">
        <v>1073159671</v>
      </c>
      <c r="H409" s="8" t="s">
        <v>412</v>
      </c>
      <c r="I409" s="6" t="s">
        <v>144</v>
      </c>
      <c r="J409" s="10">
        <f>VLOOKUP(I409,[1]TIPOS_CONTRATOS!$E$4:$F$19,2,FALSE)</f>
        <v>11</v>
      </c>
      <c r="K409" s="6">
        <v>260</v>
      </c>
      <c r="L409" s="11">
        <v>2022</v>
      </c>
      <c r="M409" s="6">
        <v>186</v>
      </c>
      <c r="N409" s="6">
        <v>166</v>
      </c>
      <c r="O409" s="12" t="s">
        <v>39</v>
      </c>
      <c r="P409" s="12" t="s">
        <v>56</v>
      </c>
      <c r="Q409" s="12">
        <v>44824</v>
      </c>
      <c r="R409" s="12">
        <v>44945</v>
      </c>
      <c r="S409" s="13">
        <v>7050000</v>
      </c>
      <c r="T409" s="13">
        <v>2350000</v>
      </c>
      <c r="U409" s="14">
        <v>2350000</v>
      </c>
      <c r="V409" s="6"/>
      <c r="W409" s="10" t="e">
        <f>VLOOKUP(V409,[1]TIPOS_ANULACION!$D$5:$E$6,2,FALSE)</f>
        <v>#N/A</v>
      </c>
      <c r="X409" s="13"/>
      <c r="Y409" s="6"/>
      <c r="Z409" s="12"/>
      <c r="AA409" s="15">
        <v>0</v>
      </c>
      <c r="AB409" s="6" t="s">
        <v>145</v>
      </c>
      <c r="AC409" s="10">
        <f>VLOOKUP(AB409,'[1]ESTADOS ACTUALES CONTRATO'!$E$4:$F$11,2,FALSE)</f>
        <v>6</v>
      </c>
      <c r="AD409" s="6"/>
      <c r="AE409" s="6"/>
      <c r="AF409" s="6" t="s">
        <v>149</v>
      </c>
      <c r="AG409" s="16" t="s">
        <v>149</v>
      </c>
    </row>
    <row r="410" spans="1:33" hidden="1" x14ac:dyDescent="0.25">
      <c r="A410" s="4" t="s">
        <v>33</v>
      </c>
      <c r="B410" s="5">
        <f>VLOOKUP(A410,[1]LOCALIDAD!$A$3:$C$22,3,FALSE)</f>
        <v>3</v>
      </c>
      <c r="C410" s="6" t="s">
        <v>135</v>
      </c>
      <c r="D410" s="7" t="str">
        <f t="shared" si="6"/>
        <v>O230616</v>
      </c>
      <c r="E410" s="8" t="s">
        <v>136</v>
      </c>
      <c r="F410" s="8" t="s">
        <v>137</v>
      </c>
      <c r="G410" s="6">
        <v>1019073568</v>
      </c>
      <c r="H410" s="8" t="s">
        <v>456</v>
      </c>
      <c r="I410" s="6" t="s">
        <v>144</v>
      </c>
      <c r="J410" s="10">
        <f>VLOOKUP(I410,[1]TIPOS_CONTRATOS!$E$4:$F$19,2,FALSE)</f>
        <v>11</v>
      </c>
      <c r="K410" s="6">
        <v>13</v>
      </c>
      <c r="L410" s="11">
        <v>2022</v>
      </c>
      <c r="M410" s="6">
        <v>187</v>
      </c>
      <c r="N410" s="6">
        <v>167</v>
      </c>
      <c r="O410" s="12" t="s">
        <v>39</v>
      </c>
      <c r="P410" s="12" t="s">
        <v>40</v>
      </c>
      <c r="Q410" s="12">
        <v>44574</v>
      </c>
      <c r="R410" s="12">
        <v>44944</v>
      </c>
      <c r="S410" s="13">
        <v>67100000</v>
      </c>
      <c r="T410" s="13">
        <v>5083333</v>
      </c>
      <c r="U410" s="14">
        <v>4270000</v>
      </c>
      <c r="V410" s="6"/>
      <c r="W410" s="10" t="e">
        <f>VLOOKUP(V410,[1]TIPOS_ANULACION!$D$5:$E$6,2,FALSE)</f>
        <v>#N/A</v>
      </c>
      <c r="X410" s="13"/>
      <c r="Y410" s="6"/>
      <c r="Z410" s="12"/>
      <c r="AA410" s="15">
        <v>813333</v>
      </c>
      <c r="AB410" s="6" t="s">
        <v>145</v>
      </c>
      <c r="AC410" s="10">
        <f>VLOOKUP(AB410,'[1]ESTADOS ACTUALES CONTRATO'!$E$4:$F$11,2,FALSE)</f>
        <v>6</v>
      </c>
      <c r="AD410" s="6"/>
      <c r="AE410" s="6"/>
      <c r="AF410" s="6" t="s">
        <v>437</v>
      </c>
      <c r="AG410" s="16" t="s">
        <v>435</v>
      </c>
    </row>
    <row r="411" spans="1:33" hidden="1" x14ac:dyDescent="0.25">
      <c r="A411" s="4" t="s">
        <v>33</v>
      </c>
      <c r="B411" s="5">
        <f>VLOOKUP(A411,[1]LOCALIDAD!$A$3:$C$22,3,FALSE)</f>
        <v>3</v>
      </c>
      <c r="C411" s="6" t="s">
        <v>135</v>
      </c>
      <c r="D411" s="7" t="str">
        <f t="shared" si="6"/>
        <v>O230616</v>
      </c>
      <c r="E411" s="8" t="s">
        <v>136</v>
      </c>
      <c r="F411" s="8" t="s">
        <v>137</v>
      </c>
      <c r="G411" s="6">
        <v>1049639896</v>
      </c>
      <c r="H411" s="8" t="s">
        <v>457</v>
      </c>
      <c r="I411" s="6" t="s">
        <v>144</v>
      </c>
      <c r="J411" s="10">
        <f>VLOOKUP(I411,[1]TIPOS_CONTRATOS!$E$4:$F$19,2,FALSE)</f>
        <v>11</v>
      </c>
      <c r="K411" s="6">
        <v>14</v>
      </c>
      <c r="L411" s="11">
        <v>2022</v>
      </c>
      <c r="M411" s="6">
        <v>188</v>
      </c>
      <c r="N411" s="6">
        <v>168</v>
      </c>
      <c r="O411" s="12" t="s">
        <v>39</v>
      </c>
      <c r="P411" s="12" t="s">
        <v>40</v>
      </c>
      <c r="Q411" s="12">
        <v>44574</v>
      </c>
      <c r="R411" s="12">
        <v>44944</v>
      </c>
      <c r="S411" s="13">
        <v>71720000</v>
      </c>
      <c r="T411" s="13">
        <v>6085333</v>
      </c>
      <c r="U411" s="14">
        <v>6085333</v>
      </c>
      <c r="V411" s="6"/>
      <c r="W411" s="10" t="e">
        <f>VLOOKUP(V411,[1]TIPOS_ANULACION!$D$5:$E$6,2,FALSE)</f>
        <v>#N/A</v>
      </c>
      <c r="X411" s="13"/>
      <c r="Y411" s="6"/>
      <c r="Z411" s="12"/>
      <c r="AA411" s="15">
        <v>0</v>
      </c>
      <c r="AB411" s="6" t="s">
        <v>145</v>
      </c>
      <c r="AC411" s="10">
        <f>VLOOKUP(AB411,'[1]ESTADOS ACTUALES CONTRATO'!$E$4:$F$11,2,FALSE)</f>
        <v>6</v>
      </c>
      <c r="AD411" s="6"/>
      <c r="AE411" s="6"/>
      <c r="AF411" s="6" t="s">
        <v>437</v>
      </c>
      <c r="AG411" s="16" t="s">
        <v>435</v>
      </c>
    </row>
    <row r="412" spans="1:33" hidden="1" x14ac:dyDescent="0.25">
      <c r="A412" s="4" t="s">
        <v>33</v>
      </c>
      <c r="B412" s="5">
        <f>VLOOKUP(A412,[1]LOCALIDAD!$A$3:$C$22,3,FALSE)</f>
        <v>3</v>
      </c>
      <c r="C412" s="6" t="s">
        <v>135</v>
      </c>
      <c r="D412" s="7" t="str">
        <f t="shared" si="6"/>
        <v>O230616</v>
      </c>
      <c r="E412" s="8" t="s">
        <v>136</v>
      </c>
      <c r="F412" s="8" t="s">
        <v>137</v>
      </c>
      <c r="G412" s="6">
        <v>1124051252</v>
      </c>
      <c r="H412" s="8" t="s">
        <v>347</v>
      </c>
      <c r="I412" s="6" t="s">
        <v>144</v>
      </c>
      <c r="J412" s="10">
        <f>VLOOKUP(I412,[1]TIPOS_CONTRATOS!$E$4:$F$19,2,FALSE)</f>
        <v>11</v>
      </c>
      <c r="K412" s="6">
        <v>44</v>
      </c>
      <c r="L412" s="11">
        <v>2022</v>
      </c>
      <c r="M412" s="6">
        <v>189</v>
      </c>
      <c r="N412" s="6">
        <v>169</v>
      </c>
      <c r="O412" s="12" t="s">
        <v>39</v>
      </c>
      <c r="P412" s="12" t="s">
        <v>56</v>
      </c>
      <c r="Q412" s="12">
        <v>44580</v>
      </c>
      <c r="R412" s="12">
        <v>44944</v>
      </c>
      <c r="S412" s="13">
        <v>52800000</v>
      </c>
      <c r="T412" s="13">
        <v>4800000</v>
      </c>
      <c r="U412" s="14">
        <v>4800000</v>
      </c>
      <c r="V412" s="6"/>
      <c r="W412" s="10" t="e">
        <f>VLOOKUP(V412,[1]TIPOS_ANULACION!$D$5:$E$6,2,FALSE)</f>
        <v>#N/A</v>
      </c>
      <c r="X412" s="13"/>
      <c r="Y412" s="6"/>
      <c r="Z412" s="12"/>
      <c r="AA412" s="15">
        <v>0</v>
      </c>
      <c r="AB412" s="6" t="s">
        <v>145</v>
      </c>
      <c r="AC412" s="10">
        <f>VLOOKUP(AB412,'[1]ESTADOS ACTUALES CONTRATO'!$E$4:$F$11,2,FALSE)</f>
        <v>6</v>
      </c>
      <c r="AD412" s="6"/>
      <c r="AE412" s="6"/>
      <c r="AF412" s="6" t="s">
        <v>437</v>
      </c>
      <c r="AG412" s="16" t="s">
        <v>435</v>
      </c>
    </row>
    <row r="413" spans="1:33" hidden="1" x14ac:dyDescent="0.25">
      <c r="A413" s="4" t="s">
        <v>33</v>
      </c>
      <c r="B413" s="5">
        <f>VLOOKUP(A413,[1]LOCALIDAD!$A$3:$C$22,3,FALSE)</f>
        <v>3</v>
      </c>
      <c r="C413" s="6" t="s">
        <v>135</v>
      </c>
      <c r="D413" s="7" t="str">
        <f t="shared" si="6"/>
        <v>O230616</v>
      </c>
      <c r="E413" s="8" t="s">
        <v>136</v>
      </c>
      <c r="F413" s="8" t="s">
        <v>137</v>
      </c>
      <c r="G413" s="6">
        <v>39657311</v>
      </c>
      <c r="H413" s="8" t="s">
        <v>329</v>
      </c>
      <c r="I413" s="6" t="s">
        <v>144</v>
      </c>
      <c r="J413" s="10">
        <f>VLOOKUP(I413,[1]TIPOS_CONTRATOS!$E$4:$F$19,2,FALSE)</f>
        <v>11</v>
      </c>
      <c r="K413" s="6">
        <v>15</v>
      </c>
      <c r="L413" s="11">
        <v>2022</v>
      </c>
      <c r="M413" s="6">
        <v>190</v>
      </c>
      <c r="N413" s="6">
        <v>170</v>
      </c>
      <c r="O413" s="12" t="s">
        <v>39</v>
      </c>
      <c r="P413" s="12" t="s">
        <v>40</v>
      </c>
      <c r="Q413" s="12">
        <v>44579</v>
      </c>
      <c r="R413" s="12">
        <v>44926</v>
      </c>
      <c r="S413" s="13">
        <v>67100000</v>
      </c>
      <c r="T413" s="13">
        <v>2643329</v>
      </c>
      <c r="U413" s="14">
        <v>2440000</v>
      </c>
      <c r="V413" s="6"/>
      <c r="W413" s="10" t="e">
        <f>VLOOKUP(V413,[1]TIPOS_ANULACION!$D$5:$E$6,2,FALSE)</f>
        <v>#N/A</v>
      </c>
      <c r="X413" s="13"/>
      <c r="Y413" s="6"/>
      <c r="Z413" s="12"/>
      <c r="AA413" s="15">
        <v>203329</v>
      </c>
      <c r="AB413" s="6" t="s">
        <v>145</v>
      </c>
      <c r="AC413" s="10">
        <f>VLOOKUP(AB413,'[1]ESTADOS ACTUALES CONTRATO'!$E$4:$F$11,2,FALSE)</f>
        <v>6</v>
      </c>
      <c r="AD413" s="6"/>
      <c r="AE413" s="6"/>
      <c r="AF413" s="6" t="s">
        <v>437</v>
      </c>
      <c r="AG413" s="16" t="s">
        <v>435</v>
      </c>
    </row>
    <row r="414" spans="1:33" hidden="1" x14ac:dyDescent="0.25">
      <c r="A414" s="4" t="s">
        <v>33</v>
      </c>
      <c r="B414" s="5">
        <f>VLOOKUP(A414,[1]LOCALIDAD!$A$3:$C$22,3,FALSE)</f>
        <v>3</v>
      </c>
      <c r="C414" s="6" t="s">
        <v>135</v>
      </c>
      <c r="D414" s="7" t="str">
        <f t="shared" si="6"/>
        <v>O230616</v>
      </c>
      <c r="E414" s="8" t="s">
        <v>136</v>
      </c>
      <c r="F414" s="8" t="s">
        <v>137</v>
      </c>
      <c r="G414" s="6">
        <v>80822570</v>
      </c>
      <c r="H414" s="8" t="s">
        <v>378</v>
      </c>
      <c r="I414" s="6" t="s">
        <v>144</v>
      </c>
      <c r="J414" s="10">
        <f>VLOOKUP(I414,[1]TIPOS_CONTRATOS!$E$4:$F$19,2,FALSE)</f>
        <v>11</v>
      </c>
      <c r="K414" s="6">
        <v>169</v>
      </c>
      <c r="L414" s="11">
        <v>2022</v>
      </c>
      <c r="M414" s="6">
        <v>191</v>
      </c>
      <c r="N414" s="6">
        <v>171</v>
      </c>
      <c r="O414" s="12" t="s">
        <v>39</v>
      </c>
      <c r="P414" s="12" t="s">
        <v>56</v>
      </c>
      <c r="Q414" s="12">
        <v>44769</v>
      </c>
      <c r="R414" s="12">
        <v>44952</v>
      </c>
      <c r="S414" s="13">
        <v>40390000</v>
      </c>
      <c r="T414" s="13">
        <v>8078000</v>
      </c>
      <c r="U414" s="14">
        <v>7808734</v>
      </c>
      <c r="V414" s="6"/>
      <c r="W414" s="10" t="e">
        <f>VLOOKUP(V414,[1]TIPOS_ANULACION!$D$5:$E$6,2,FALSE)</f>
        <v>#N/A</v>
      </c>
      <c r="X414" s="13"/>
      <c r="Y414" s="6"/>
      <c r="Z414" s="12"/>
      <c r="AA414" s="15">
        <v>269266</v>
      </c>
      <c r="AB414" s="6" t="s">
        <v>145</v>
      </c>
      <c r="AC414" s="10">
        <f>VLOOKUP(AB414,'[1]ESTADOS ACTUALES CONTRATO'!$E$4:$F$11,2,FALSE)</f>
        <v>6</v>
      </c>
      <c r="AD414" s="6"/>
      <c r="AE414" s="6"/>
      <c r="AF414" s="6" t="s">
        <v>437</v>
      </c>
      <c r="AG414" s="16" t="s">
        <v>435</v>
      </c>
    </row>
    <row r="415" spans="1:33" hidden="1" x14ac:dyDescent="0.25">
      <c r="A415" s="4" t="s">
        <v>33</v>
      </c>
      <c r="B415" s="5">
        <f>VLOOKUP(A415,[1]LOCALIDAD!$A$3:$C$22,3,FALSE)</f>
        <v>3</v>
      </c>
      <c r="C415" s="6" t="s">
        <v>135</v>
      </c>
      <c r="D415" s="7" t="str">
        <f t="shared" si="6"/>
        <v>O230616</v>
      </c>
      <c r="E415" s="8" t="s">
        <v>136</v>
      </c>
      <c r="F415" s="8" t="s">
        <v>137</v>
      </c>
      <c r="G415" s="6">
        <v>1019062593</v>
      </c>
      <c r="H415" s="8" t="s">
        <v>346</v>
      </c>
      <c r="I415" s="6" t="s">
        <v>144</v>
      </c>
      <c r="J415" s="10">
        <f>VLOOKUP(I415,[1]TIPOS_CONTRATOS!$E$4:$F$19,2,FALSE)</f>
        <v>11</v>
      </c>
      <c r="K415" s="6">
        <v>61</v>
      </c>
      <c r="L415" s="11">
        <v>2022</v>
      </c>
      <c r="M415" s="6">
        <v>192</v>
      </c>
      <c r="N415" s="6">
        <v>172</v>
      </c>
      <c r="O415" s="12" t="s">
        <v>39</v>
      </c>
      <c r="P415" s="12" t="s">
        <v>56</v>
      </c>
      <c r="Q415" s="12">
        <v>44579</v>
      </c>
      <c r="R415" s="12">
        <v>44916</v>
      </c>
      <c r="S415" s="13">
        <v>40260000</v>
      </c>
      <c r="T415" s="13">
        <v>1586000</v>
      </c>
      <c r="U415" s="14">
        <v>1586000</v>
      </c>
      <c r="V415" s="6"/>
      <c r="W415" s="10" t="e">
        <f>VLOOKUP(V415,[1]TIPOS_ANULACION!$D$5:$E$6,2,FALSE)</f>
        <v>#N/A</v>
      </c>
      <c r="X415" s="13"/>
      <c r="Y415" s="6"/>
      <c r="Z415" s="12"/>
      <c r="AA415" s="15">
        <v>0</v>
      </c>
      <c r="AB415" s="6" t="s">
        <v>145</v>
      </c>
      <c r="AC415" s="10">
        <f>VLOOKUP(AB415,'[1]ESTADOS ACTUALES CONTRATO'!$E$4:$F$11,2,FALSE)</f>
        <v>6</v>
      </c>
      <c r="AD415" s="6"/>
      <c r="AE415" s="6"/>
      <c r="AF415" s="6" t="s">
        <v>149</v>
      </c>
      <c r="AG415" s="16" t="s">
        <v>149</v>
      </c>
    </row>
    <row r="416" spans="1:33" hidden="1" x14ac:dyDescent="0.25">
      <c r="A416" s="4" t="s">
        <v>33</v>
      </c>
      <c r="B416" s="5">
        <f>VLOOKUP(A416,[1]LOCALIDAD!$A$3:$C$22,3,FALSE)</f>
        <v>3</v>
      </c>
      <c r="C416" s="6" t="s">
        <v>135</v>
      </c>
      <c r="D416" s="7" t="str">
        <f t="shared" si="6"/>
        <v>O230616</v>
      </c>
      <c r="E416" s="8" t="s">
        <v>136</v>
      </c>
      <c r="F416" s="8" t="s">
        <v>137</v>
      </c>
      <c r="G416" s="6">
        <v>82360623</v>
      </c>
      <c r="H416" s="8" t="s">
        <v>350</v>
      </c>
      <c r="I416" s="6" t="s">
        <v>144</v>
      </c>
      <c r="J416" s="10">
        <f>VLOOKUP(I416,[1]TIPOS_CONTRATOS!$E$4:$F$19,2,FALSE)</f>
        <v>11</v>
      </c>
      <c r="K416" s="6">
        <v>81</v>
      </c>
      <c r="L416" s="11">
        <v>2022</v>
      </c>
      <c r="M416" s="6">
        <v>193</v>
      </c>
      <c r="N416" s="6">
        <v>173</v>
      </c>
      <c r="O416" s="12" t="s">
        <v>39</v>
      </c>
      <c r="P416" s="12" t="s">
        <v>56</v>
      </c>
      <c r="Q416" s="12">
        <v>44581</v>
      </c>
      <c r="R416" s="12">
        <v>44945</v>
      </c>
      <c r="S416" s="13">
        <v>25850000</v>
      </c>
      <c r="T416" s="13">
        <v>2350000</v>
      </c>
      <c r="U416" s="14">
        <v>2350000</v>
      </c>
      <c r="V416" s="6"/>
      <c r="W416" s="10" t="e">
        <f>VLOOKUP(V416,[1]TIPOS_ANULACION!$D$5:$E$6,2,FALSE)</f>
        <v>#N/A</v>
      </c>
      <c r="X416" s="13"/>
      <c r="Y416" s="6"/>
      <c r="Z416" s="12"/>
      <c r="AA416" s="15">
        <v>0</v>
      </c>
      <c r="AB416" s="6" t="s">
        <v>145</v>
      </c>
      <c r="AC416" s="10">
        <f>VLOOKUP(AB416,'[1]ESTADOS ACTUALES CONTRATO'!$E$4:$F$11,2,FALSE)</f>
        <v>6</v>
      </c>
      <c r="AD416" s="6"/>
      <c r="AE416" s="6"/>
      <c r="AF416" s="6" t="s">
        <v>149</v>
      </c>
      <c r="AG416" s="16" t="s">
        <v>149</v>
      </c>
    </row>
    <row r="417" spans="1:33" hidden="1" x14ac:dyDescent="0.25">
      <c r="A417" s="4" t="s">
        <v>33</v>
      </c>
      <c r="B417" s="5">
        <f>VLOOKUP(A417,[1]LOCALIDAD!$A$3:$C$22,3,FALSE)</f>
        <v>3</v>
      </c>
      <c r="C417" s="6" t="s">
        <v>135</v>
      </c>
      <c r="D417" s="7" t="str">
        <f t="shared" si="6"/>
        <v>O230616</v>
      </c>
      <c r="E417" s="8" t="s">
        <v>136</v>
      </c>
      <c r="F417" s="8" t="s">
        <v>137</v>
      </c>
      <c r="G417" s="6">
        <v>80109395</v>
      </c>
      <c r="H417" s="8" t="s">
        <v>458</v>
      </c>
      <c r="I417" s="6" t="s">
        <v>144</v>
      </c>
      <c r="J417" s="10">
        <f>VLOOKUP(I417,[1]TIPOS_CONTRATOS!$E$4:$F$19,2,FALSE)</f>
        <v>11</v>
      </c>
      <c r="K417" s="6">
        <v>206</v>
      </c>
      <c r="L417" s="11">
        <v>2022</v>
      </c>
      <c r="M417" s="6">
        <v>194</v>
      </c>
      <c r="N417" s="6">
        <v>174</v>
      </c>
      <c r="O417" s="12" t="s">
        <v>39</v>
      </c>
      <c r="P417" s="12" t="s">
        <v>40</v>
      </c>
      <c r="Q417" s="12">
        <v>44455</v>
      </c>
      <c r="R417" s="12">
        <v>44561</v>
      </c>
      <c r="S417" s="13">
        <v>19800000</v>
      </c>
      <c r="T417" s="13">
        <v>7560000</v>
      </c>
      <c r="U417" s="14">
        <v>3024000</v>
      </c>
      <c r="V417" s="6"/>
      <c r="W417" s="10" t="e">
        <f>VLOOKUP(V417,[1]TIPOS_ANULACION!$D$5:$E$6,2,FALSE)</f>
        <v>#N/A</v>
      </c>
      <c r="X417" s="13"/>
      <c r="Y417" s="6"/>
      <c r="Z417" s="12"/>
      <c r="AA417" s="15">
        <v>4536000</v>
      </c>
      <c r="AB417" s="6" t="s">
        <v>145</v>
      </c>
      <c r="AC417" s="10">
        <f>VLOOKUP(AB417,'[1]ESTADOS ACTUALES CONTRATO'!$E$4:$F$11,2,FALSE)</f>
        <v>6</v>
      </c>
      <c r="AD417" s="6"/>
      <c r="AE417" s="6"/>
      <c r="AF417" s="6" t="s">
        <v>437</v>
      </c>
      <c r="AG417" s="16" t="s">
        <v>435</v>
      </c>
    </row>
    <row r="418" spans="1:33" hidden="1" x14ac:dyDescent="0.25">
      <c r="A418" s="4" t="s">
        <v>33</v>
      </c>
      <c r="B418" s="5">
        <f>VLOOKUP(A418,[1]LOCALIDAD!$A$3:$C$22,3,FALSE)</f>
        <v>3</v>
      </c>
      <c r="C418" s="6" t="s">
        <v>135</v>
      </c>
      <c r="D418" s="7" t="str">
        <f t="shared" si="6"/>
        <v>O230616</v>
      </c>
      <c r="E418" s="8" t="s">
        <v>136</v>
      </c>
      <c r="F418" s="8" t="s">
        <v>137</v>
      </c>
      <c r="G418" s="6">
        <v>79750912</v>
      </c>
      <c r="H418" s="8" t="s">
        <v>391</v>
      </c>
      <c r="I418" s="6" t="s">
        <v>144</v>
      </c>
      <c r="J418" s="10">
        <f>VLOOKUP(I418,[1]TIPOS_CONTRATOS!$E$4:$F$19,2,FALSE)</f>
        <v>11</v>
      </c>
      <c r="K418" s="6">
        <v>204</v>
      </c>
      <c r="L418" s="11">
        <v>2022</v>
      </c>
      <c r="M418" s="6">
        <v>195</v>
      </c>
      <c r="N418" s="6">
        <v>175</v>
      </c>
      <c r="O418" s="12" t="s">
        <v>39</v>
      </c>
      <c r="P418" s="12" t="s">
        <v>56</v>
      </c>
      <c r="Q418" s="12">
        <v>44794</v>
      </c>
      <c r="R418" s="12">
        <v>44946</v>
      </c>
      <c r="S418" s="13">
        <v>10800000</v>
      </c>
      <c r="T418" s="13">
        <v>2700000</v>
      </c>
      <c r="U418" s="14">
        <v>2700000</v>
      </c>
      <c r="V418" s="6"/>
      <c r="W418" s="10" t="e">
        <f>VLOOKUP(V418,[1]TIPOS_ANULACION!$D$5:$E$6,2,FALSE)</f>
        <v>#N/A</v>
      </c>
      <c r="X418" s="13"/>
      <c r="Y418" s="6"/>
      <c r="Z418" s="12"/>
      <c r="AA418" s="15">
        <v>0</v>
      </c>
      <c r="AB418" s="6" t="s">
        <v>145</v>
      </c>
      <c r="AC418" s="10">
        <f>VLOOKUP(AB418,'[1]ESTADOS ACTUALES CONTRATO'!$E$4:$F$11,2,FALSE)</f>
        <v>6</v>
      </c>
      <c r="AD418" s="6"/>
      <c r="AE418" s="6"/>
      <c r="AF418" s="6" t="s">
        <v>149</v>
      </c>
      <c r="AG418" s="16" t="s">
        <v>149</v>
      </c>
    </row>
    <row r="419" spans="1:33" hidden="1" x14ac:dyDescent="0.25">
      <c r="A419" s="4" t="s">
        <v>33</v>
      </c>
      <c r="B419" s="5">
        <f>VLOOKUP(A419,[1]LOCALIDAD!$A$3:$C$22,3,FALSE)</f>
        <v>3</v>
      </c>
      <c r="C419" s="6" t="s">
        <v>135</v>
      </c>
      <c r="D419" s="7" t="str">
        <f t="shared" si="6"/>
        <v>O230616</v>
      </c>
      <c r="E419" s="8" t="s">
        <v>136</v>
      </c>
      <c r="F419" s="8" t="s">
        <v>137</v>
      </c>
      <c r="G419" s="6">
        <v>1014180831</v>
      </c>
      <c r="H419" s="8" t="s">
        <v>376</v>
      </c>
      <c r="I419" s="6" t="s">
        <v>144</v>
      </c>
      <c r="J419" s="10">
        <f>VLOOKUP(I419,[1]TIPOS_CONTRATOS!$E$4:$F$19,2,FALSE)</f>
        <v>11</v>
      </c>
      <c r="K419" s="6">
        <v>164</v>
      </c>
      <c r="L419" s="11">
        <v>2022</v>
      </c>
      <c r="M419" s="6">
        <v>196</v>
      </c>
      <c r="N419" s="6">
        <v>176</v>
      </c>
      <c r="O419" s="12" t="s">
        <v>39</v>
      </c>
      <c r="P419" s="12" t="s">
        <v>56</v>
      </c>
      <c r="Q419" s="12">
        <v>44764</v>
      </c>
      <c r="R419" s="12">
        <v>44947</v>
      </c>
      <c r="S419" s="13">
        <v>37500000</v>
      </c>
      <c r="T419" s="13">
        <v>7500000</v>
      </c>
      <c r="U419" s="14">
        <v>7500000</v>
      </c>
      <c r="V419" s="6"/>
      <c r="W419" s="10" t="e">
        <f>VLOOKUP(V419,[1]TIPOS_ANULACION!$D$5:$E$6,2,FALSE)</f>
        <v>#N/A</v>
      </c>
      <c r="X419" s="13"/>
      <c r="Y419" s="6"/>
      <c r="Z419" s="12"/>
      <c r="AA419" s="15">
        <v>0</v>
      </c>
      <c r="AB419" s="6" t="s">
        <v>145</v>
      </c>
      <c r="AC419" s="10">
        <f>VLOOKUP(AB419,'[1]ESTADOS ACTUALES CONTRATO'!$E$4:$F$11,2,FALSE)</f>
        <v>6</v>
      </c>
      <c r="AD419" s="6"/>
      <c r="AE419" s="6"/>
      <c r="AF419" s="6" t="s">
        <v>149</v>
      </c>
      <c r="AG419" s="16" t="s">
        <v>149</v>
      </c>
    </row>
    <row r="420" spans="1:33" hidden="1" x14ac:dyDescent="0.25">
      <c r="A420" s="4" t="s">
        <v>33</v>
      </c>
      <c r="B420" s="5">
        <f>VLOOKUP(A420,[1]LOCALIDAD!$A$3:$C$22,3,FALSE)</f>
        <v>3</v>
      </c>
      <c r="C420" s="6" t="s">
        <v>135</v>
      </c>
      <c r="D420" s="7" t="str">
        <f t="shared" si="6"/>
        <v>O230616</v>
      </c>
      <c r="E420" s="8" t="s">
        <v>136</v>
      </c>
      <c r="F420" s="8" t="s">
        <v>137</v>
      </c>
      <c r="G420" s="6">
        <v>1103364647</v>
      </c>
      <c r="H420" s="8" t="s">
        <v>343</v>
      </c>
      <c r="I420" s="6" t="s">
        <v>144</v>
      </c>
      <c r="J420" s="10">
        <f>VLOOKUP(I420,[1]TIPOS_CONTRATOS!$E$4:$F$19,2,FALSE)</f>
        <v>11</v>
      </c>
      <c r="K420" s="6">
        <v>27</v>
      </c>
      <c r="L420" s="11">
        <v>2022</v>
      </c>
      <c r="M420" s="6">
        <v>197</v>
      </c>
      <c r="N420" s="6">
        <v>177</v>
      </c>
      <c r="O420" s="12" t="s">
        <v>39</v>
      </c>
      <c r="P420" s="12" t="s">
        <v>56</v>
      </c>
      <c r="Q420" s="12">
        <v>44579</v>
      </c>
      <c r="R420" s="12">
        <v>44956</v>
      </c>
      <c r="S420" s="13">
        <v>25850000</v>
      </c>
      <c r="T420" s="13">
        <v>2350000</v>
      </c>
      <c r="U420" s="14">
        <v>0</v>
      </c>
      <c r="V420" s="6"/>
      <c r="W420" s="10" t="e">
        <f>VLOOKUP(V420,[1]TIPOS_ANULACION!$D$5:$E$6,2,FALSE)</f>
        <v>#N/A</v>
      </c>
      <c r="X420" s="13"/>
      <c r="Y420" s="6"/>
      <c r="Z420" s="12"/>
      <c r="AA420" s="15">
        <v>2350000</v>
      </c>
      <c r="AB420" s="6" t="s">
        <v>145</v>
      </c>
      <c r="AC420" s="10">
        <f>VLOOKUP(AB420,'[1]ESTADOS ACTUALES CONTRATO'!$E$4:$F$11,2,FALSE)</f>
        <v>6</v>
      </c>
      <c r="AD420" s="6"/>
      <c r="AE420" s="6"/>
      <c r="AF420" s="6" t="s">
        <v>437</v>
      </c>
      <c r="AG420" s="16" t="s">
        <v>435</v>
      </c>
    </row>
    <row r="421" spans="1:33" hidden="1" x14ac:dyDescent="0.25">
      <c r="A421" s="4" t="s">
        <v>33</v>
      </c>
      <c r="B421" s="5">
        <f>VLOOKUP(A421,[1]LOCALIDAD!$A$3:$C$22,3,FALSE)</f>
        <v>3</v>
      </c>
      <c r="C421" s="6" t="s">
        <v>135</v>
      </c>
      <c r="D421" s="7" t="str">
        <f t="shared" si="6"/>
        <v>O230616</v>
      </c>
      <c r="E421" s="8" t="s">
        <v>136</v>
      </c>
      <c r="F421" s="8" t="s">
        <v>137</v>
      </c>
      <c r="G421" s="6">
        <v>900365660</v>
      </c>
      <c r="H421" s="8" t="s">
        <v>459</v>
      </c>
      <c r="I421" s="6" t="s">
        <v>55</v>
      </c>
      <c r="J421" s="10">
        <f>VLOOKUP(I421,[1]TIPOS_CONTRATOS!$E$4:$F$19,2,FALSE)</f>
        <v>19</v>
      </c>
      <c r="K421" s="6">
        <v>102900</v>
      </c>
      <c r="L421" s="11">
        <v>2022</v>
      </c>
      <c r="M421" s="6">
        <v>198</v>
      </c>
      <c r="N421" s="6">
        <v>178</v>
      </c>
      <c r="O421" s="12" t="s">
        <v>39</v>
      </c>
      <c r="P421" s="12" t="s">
        <v>40</v>
      </c>
      <c r="Q421" s="12">
        <v>44917</v>
      </c>
      <c r="R421" s="12">
        <v>44925</v>
      </c>
      <c r="S421" s="13">
        <v>21588000</v>
      </c>
      <c r="T421" s="13">
        <v>21588000</v>
      </c>
      <c r="U421" s="14">
        <v>0</v>
      </c>
      <c r="V421" s="6"/>
      <c r="W421" s="10" t="e">
        <f>VLOOKUP(V421,[1]TIPOS_ANULACION!$D$5:$E$6,2,FALSE)</f>
        <v>#N/A</v>
      </c>
      <c r="X421" s="13"/>
      <c r="Y421" s="6"/>
      <c r="Z421" s="12"/>
      <c r="AA421" s="15">
        <v>21588000</v>
      </c>
      <c r="AB421" s="6" t="s">
        <v>41</v>
      </c>
      <c r="AC421" s="10">
        <f>VLOOKUP(AB421,'[1]ESTADOS ACTUALES CONTRATO'!$E$4:$F$11,2,FALSE)</f>
        <v>2</v>
      </c>
      <c r="AD421" s="6"/>
      <c r="AE421" s="6"/>
      <c r="AF421" s="6" t="s">
        <v>315</v>
      </c>
      <c r="AG421" s="16"/>
    </row>
    <row r="422" spans="1:33" hidden="1" x14ac:dyDescent="0.25">
      <c r="A422" s="4" t="s">
        <v>33</v>
      </c>
      <c r="B422" s="5">
        <f>VLOOKUP(A422,[1]LOCALIDAD!$A$3:$C$22,3,FALSE)</f>
        <v>3</v>
      </c>
      <c r="C422" s="6" t="s">
        <v>135</v>
      </c>
      <c r="D422" s="7" t="str">
        <f t="shared" si="6"/>
        <v>O230616</v>
      </c>
      <c r="E422" s="8" t="s">
        <v>136</v>
      </c>
      <c r="F422" s="8" t="s">
        <v>137</v>
      </c>
      <c r="G422" s="6">
        <v>800237412</v>
      </c>
      <c r="H422" s="8" t="s">
        <v>460</v>
      </c>
      <c r="I422" s="6" t="s">
        <v>55</v>
      </c>
      <c r="J422" s="10">
        <f>VLOOKUP(I422,[1]TIPOS_CONTRATOS!$E$4:$F$19,2,FALSE)</f>
        <v>19</v>
      </c>
      <c r="K422" s="6">
        <v>102903</v>
      </c>
      <c r="L422" s="11">
        <v>2022</v>
      </c>
      <c r="M422" s="6">
        <v>199</v>
      </c>
      <c r="N422" s="6">
        <v>179</v>
      </c>
      <c r="O422" s="12" t="s">
        <v>39</v>
      </c>
      <c r="P422" s="12" t="s">
        <v>40</v>
      </c>
      <c r="Q422" s="12">
        <v>44917</v>
      </c>
      <c r="R422" s="12">
        <v>44925</v>
      </c>
      <c r="S422" s="13">
        <v>1356058</v>
      </c>
      <c r="T422" s="13">
        <v>1356058</v>
      </c>
      <c r="U422" s="14">
        <v>0</v>
      </c>
      <c r="V422" s="6"/>
      <c r="W422" s="10" t="e">
        <f>VLOOKUP(V422,[1]TIPOS_ANULACION!$D$5:$E$6,2,FALSE)</f>
        <v>#N/A</v>
      </c>
      <c r="X422" s="13"/>
      <c r="Y422" s="6"/>
      <c r="Z422" s="12"/>
      <c r="AA422" s="15">
        <v>1356058</v>
      </c>
      <c r="AB422" s="6" t="s">
        <v>41</v>
      </c>
      <c r="AC422" s="10">
        <f>VLOOKUP(AB422,'[1]ESTADOS ACTUALES CONTRATO'!$E$4:$F$11,2,FALSE)</f>
        <v>2</v>
      </c>
      <c r="AD422" s="6"/>
      <c r="AE422" s="6"/>
      <c r="AF422" s="6" t="s">
        <v>461</v>
      </c>
      <c r="AG422" s="16"/>
    </row>
    <row r="423" spans="1:33" hidden="1" x14ac:dyDescent="0.25">
      <c r="A423" s="4" t="s">
        <v>33</v>
      </c>
      <c r="B423" s="5">
        <f>VLOOKUP(A423,[1]LOCALIDAD!$A$3:$C$22,3,FALSE)</f>
        <v>3</v>
      </c>
      <c r="C423" s="6" t="s">
        <v>135</v>
      </c>
      <c r="D423" s="7" t="str">
        <f t="shared" si="6"/>
        <v>O230616</v>
      </c>
      <c r="E423" s="8" t="s">
        <v>136</v>
      </c>
      <c r="F423" s="8" t="s">
        <v>137</v>
      </c>
      <c r="G423" s="6">
        <v>860034604</v>
      </c>
      <c r="H423" s="8" t="s">
        <v>462</v>
      </c>
      <c r="I423" s="6" t="s">
        <v>55</v>
      </c>
      <c r="J423" s="10">
        <f>VLOOKUP(I423,[1]TIPOS_CONTRATOS!$E$4:$F$19,2,FALSE)</f>
        <v>19</v>
      </c>
      <c r="K423" s="6">
        <v>102511</v>
      </c>
      <c r="L423" s="11">
        <v>2022</v>
      </c>
      <c r="M423" s="6">
        <v>200</v>
      </c>
      <c r="N423" s="6">
        <v>180</v>
      </c>
      <c r="O423" s="12" t="s">
        <v>39</v>
      </c>
      <c r="P423" s="12" t="s">
        <v>40</v>
      </c>
      <c r="Q423" s="12">
        <v>44914</v>
      </c>
      <c r="R423" s="12">
        <v>45107</v>
      </c>
      <c r="S423" s="13">
        <v>295742635</v>
      </c>
      <c r="T423" s="13">
        <v>295742635</v>
      </c>
      <c r="U423" s="14">
        <v>295742635</v>
      </c>
      <c r="V423" s="6"/>
      <c r="W423" s="10" t="e">
        <f>VLOOKUP(V423,[1]TIPOS_ANULACION!$D$5:$E$6,2,FALSE)</f>
        <v>#N/A</v>
      </c>
      <c r="X423" s="13"/>
      <c r="Y423" s="6"/>
      <c r="Z423" s="12"/>
      <c r="AA423" s="15">
        <v>0</v>
      </c>
      <c r="AB423" s="6" t="s">
        <v>145</v>
      </c>
      <c r="AC423" s="10">
        <f>VLOOKUP(AB423,'[1]ESTADOS ACTUALES CONTRATO'!$E$4:$F$11,2,FALSE)</f>
        <v>6</v>
      </c>
      <c r="AD423" s="6"/>
      <c r="AE423" s="6"/>
      <c r="AF423" s="6" t="s">
        <v>158</v>
      </c>
      <c r="AG423" s="16" t="s">
        <v>159</v>
      </c>
    </row>
    <row r="424" spans="1:33" hidden="1" x14ac:dyDescent="0.25">
      <c r="A424" s="4" t="s">
        <v>33</v>
      </c>
      <c r="B424" s="5">
        <f>VLOOKUP(A424,[1]LOCALIDAD!$A$3:$C$22,3,FALSE)</f>
        <v>3</v>
      </c>
      <c r="C424" s="6" t="s">
        <v>135</v>
      </c>
      <c r="D424" s="7" t="str">
        <f t="shared" si="6"/>
        <v>O230616</v>
      </c>
      <c r="E424" s="8" t="s">
        <v>136</v>
      </c>
      <c r="F424" s="8" t="s">
        <v>137</v>
      </c>
      <c r="G424" s="6">
        <v>1128281402</v>
      </c>
      <c r="H424" s="8" t="s">
        <v>339</v>
      </c>
      <c r="I424" s="6" t="s">
        <v>144</v>
      </c>
      <c r="J424" s="10">
        <f>VLOOKUP(I424,[1]TIPOS_CONTRATOS!$E$4:$F$19,2,FALSE)</f>
        <v>11</v>
      </c>
      <c r="K424" s="6">
        <v>35</v>
      </c>
      <c r="L424" s="11">
        <v>2022</v>
      </c>
      <c r="M424" s="6">
        <v>201</v>
      </c>
      <c r="N424" s="6">
        <v>181</v>
      </c>
      <c r="O424" s="12" t="s">
        <v>39</v>
      </c>
      <c r="P424" s="12" t="s">
        <v>56</v>
      </c>
      <c r="Q424" s="12">
        <v>44575</v>
      </c>
      <c r="R424" s="12">
        <v>44930</v>
      </c>
      <c r="S424" s="13">
        <v>67100000</v>
      </c>
      <c r="T424" s="13">
        <v>3056667</v>
      </c>
      <c r="U424" s="14">
        <v>3056667</v>
      </c>
      <c r="V424" s="6"/>
      <c r="W424" s="10" t="e">
        <f>VLOOKUP(V424,[1]TIPOS_ANULACION!$D$5:$E$6,2,FALSE)</f>
        <v>#N/A</v>
      </c>
      <c r="X424" s="13"/>
      <c r="Y424" s="6"/>
      <c r="Z424" s="12"/>
      <c r="AA424" s="15">
        <v>0</v>
      </c>
      <c r="AB424" s="6" t="s">
        <v>145</v>
      </c>
      <c r="AC424" s="10">
        <f>VLOOKUP(AB424,'[1]ESTADOS ACTUALES CONTRATO'!$E$4:$F$11,2,FALSE)</f>
        <v>6</v>
      </c>
      <c r="AD424" s="6"/>
      <c r="AE424" s="6"/>
      <c r="AF424" s="6" t="s">
        <v>149</v>
      </c>
      <c r="AG424" s="16" t="s">
        <v>149</v>
      </c>
    </row>
    <row r="425" spans="1:33" hidden="1" x14ac:dyDescent="0.25">
      <c r="A425" s="4" t="s">
        <v>33</v>
      </c>
      <c r="B425" s="5">
        <f>VLOOKUP(A425,[1]LOCALIDAD!$A$3:$C$22,3,FALSE)</f>
        <v>3</v>
      </c>
      <c r="C425" s="6" t="s">
        <v>135</v>
      </c>
      <c r="D425" s="7" t="str">
        <f t="shared" si="6"/>
        <v>O230616</v>
      </c>
      <c r="E425" s="8" t="s">
        <v>136</v>
      </c>
      <c r="F425" s="8" t="s">
        <v>137</v>
      </c>
      <c r="G425" s="6">
        <v>1128281402</v>
      </c>
      <c r="H425" s="8" t="s">
        <v>339</v>
      </c>
      <c r="I425" s="6" t="s">
        <v>144</v>
      </c>
      <c r="J425" s="10">
        <f>VLOOKUP(I425,[1]TIPOS_CONTRATOS!$E$4:$F$19,2,FALSE)</f>
        <v>11</v>
      </c>
      <c r="K425" s="6">
        <v>35</v>
      </c>
      <c r="L425" s="11">
        <v>2022</v>
      </c>
      <c r="M425" s="6">
        <v>202</v>
      </c>
      <c r="N425" s="6">
        <v>182</v>
      </c>
      <c r="O425" s="12" t="s">
        <v>39</v>
      </c>
      <c r="P425" s="12" t="s">
        <v>56</v>
      </c>
      <c r="Q425" s="12">
        <v>44575</v>
      </c>
      <c r="R425" s="12">
        <v>44930</v>
      </c>
      <c r="S425" s="13">
        <v>67100000</v>
      </c>
      <c r="T425" s="13">
        <v>400000</v>
      </c>
      <c r="U425" s="14">
        <v>400000</v>
      </c>
      <c r="V425" s="6"/>
      <c r="W425" s="10" t="e">
        <f>VLOOKUP(V425,[1]TIPOS_ANULACION!$D$5:$E$6,2,FALSE)</f>
        <v>#N/A</v>
      </c>
      <c r="X425" s="13"/>
      <c r="Y425" s="6"/>
      <c r="Z425" s="12"/>
      <c r="AA425" s="15">
        <v>0</v>
      </c>
      <c r="AB425" s="6" t="s">
        <v>145</v>
      </c>
      <c r="AC425" s="10">
        <f>VLOOKUP(AB425,'[1]ESTADOS ACTUALES CONTRATO'!$E$4:$F$11,2,FALSE)</f>
        <v>6</v>
      </c>
      <c r="AD425" s="6"/>
      <c r="AE425" s="6"/>
      <c r="AF425" s="6" t="s">
        <v>149</v>
      </c>
      <c r="AG425" s="16" t="s">
        <v>149</v>
      </c>
    </row>
    <row r="426" spans="1:33" hidden="1" x14ac:dyDescent="0.25">
      <c r="A426" s="4" t="s">
        <v>33</v>
      </c>
      <c r="B426" s="5">
        <f>VLOOKUP(A426,[1]LOCALIDAD!$A$3:$C$22,3,FALSE)</f>
        <v>3</v>
      </c>
      <c r="C426" s="6" t="s">
        <v>135</v>
      </c>
      <c r="D426" s="7" t="str">
        <f t="shared" si="6"/>
        <v>O230616</v>
      </c>
      <c r="E426" s="8" t="s">
        <v>136</v>
      </c>
      <c r="F426" s="8" t="s">
        <v>137</v>
      </c>
      <c r="G426" s="6">
        <v>79843643</v>
      </c>
      <c r="H426" s="8" t="s">
        <v>52</v>
      </c>
      <c r="I426" s="6" t="s">
        <v>144</v>
      </c>
      <c r="J426" s="10">
        <f>VLOOKUP(I426,[1]TIPOS_CONTRATOS!$E$4:$F$19,2,FALSE)</f>
        <v>11</v>
      </c>
      <c r="K426" s="6">
        <v>41</v>
      </c>
      <c r="L426" s="11">
        <v>2022</v>
      </c>
      <c r="M426" s="6">
        <v>203</v>
      </c>
      <c r="N426" s="6">
        <v>183</v>
      </c>
      <c r="O426" s="12" t="s">
        <v>39</v>
      </c>
      <c r="P426" s="12" t="s">
        <v>56</v>
      </c>
      <c r="Q426" s="12">
        <v>44575</v>
      </c>
      <c r="R426" s="12">
        <v>44940</v>
      </c>
      <c r="S426" s="13">
        <v>77000000</v>
      </c>
      <c r="T426" s="13">
        <v>7000000</v>
      </c>
      <c r="U426" s="14">
        <v>7000000</v>
      </c>
      <c r="V426" s="6"/>
      <c r="W426" s="10" t="e">
        <f>VLOOKUP(V426,[1]TIPOS_ANULACION!$D$5:$E$6,2,FALSE)</f>
        <v>#N/A</v>
      </c>
      <c r="X426" s="13"/>
      <c r="Y426" s="6"/>
      <c r="Z426" s="12"/>
      <c r="AA426" s="15">
        <v>0</v>
      </c>
      <c r="AB426" s="6" t="s">
        <v>145</v>
      </c>
      <c r="AC426" s="10">
        <f>VLOOKUP(AB426,'[1]ESTADOS ACTUALES CONTRATO'!$E$4:$F$11,2,FALSE)</f>
        <v>6</v>
      </c>
      <c r="AD426" s="6"/>
      <c r="AE426" s="6"/>
      <c r="AF426" s="6" t="s">
        <v>149</v>
      </c>
      <c r="AG426" s="16" t="s">
        <v>149</v>
      </c>
    </row>
    <row r="427" spans="1:33" hidden="1" x14ac:dyDescent="0.25">
      <c r="A427" s="4" t="s">
        <v>33</v>
      </c>
      <c r="B427" s="5">
        <f>VLOOKUP(A427,[1]LOCALIDAD!$A$3:$C$22,3,FALSE)</f>
        <v>3</v>
      </c>
      <c r="C427" s="6" t="s">
        <v>135</v>
      </c>
      <c r="D427" s="7" t="str">
        <f t="shared" si="6"/>
        <v>O230616</v>
      </c>
      <c r="E427" s="8" t="s">
        <v>136</v>
      </c>
      <c r="F427" s="8" t="s">
        <v>137</v>
      </c>
      <c r="G427" s="6">
        <v>79971582</v>
      </c>
      <c r="H427" s="8" t="s">
        <v>357</v>
      </c>
      <c r="I427" s="6" t="s">
        <v>144</v>
      </c>
      <c r="J427" s="10">
        <f>VLOOKUP(I427,[1]TIPOS_CONTRATOS!$E$4:$F$19,2,FALSE)</f>
        <v>11</v>
      </c>
      <c r="K427" s="6">
        <v>75</v>
      </c>
      <c r="L427" s="11">
        <v>2022</v>
      </c>
      <c r="M427" s="6">
        <v>204</v>
      </c>
      <c r="N427" s="6">
        <v>184</v>
      </c>
      <c r="O427" s="12" t="s">
        <v>39</v>
      </c>
      <c r="P427" s="12" t="s">
        <v>56</v>
      </c>
      <c r="Q427" s="12">
        <v>44586</v>
      </c>
      <c r="R427" s="12">
        <v>44950</v>
      </c>
      <c r="S427" s="13">
        <v>67100000</v>
      </c>
      <c r="T427" s="13">
        <v>6100000</v>
      </c>
      <c r="U427" s="14">
        <v>6100000</v>
      </c>
      <c r="V427" s="6"/>
      <c r="W427" s="10" t="e">
        <f>VLOOKUP(V427,[1]TIPOS_ANULACION!$D$5:$E$6,2,FALSE)</f>
        <v>#N/A</v>
      </c>
      <c r="X427" s="13"/>
      <c r="Y427" s="6"/>
      <c r="Z427" s="12"/>
      <c r="AA427" s="15">
        <v>0</v>
      </c>
      <c r="AB427" s="6" t="s">
        <v>145</v>
      </c>
      <c r="AC427" s="10">
        <f>VLOOKUP(AB427,'[1]ESTADOS ACTUALES CONTRATO'!$E$4:$F$11,2,FALSE)</f>
        <v>6</v>
      </c>
      <c r="AD427" s="6"/>
      <c r="AE427" s="6"/>
      <c r="AF427" s="6" t="s">
        <v>149</v>
      </c>
      <c r="AG427" s="16" t="s">
        <v>149</v>
      </c>
    </row>
    <row r="428" spans="1:33" hidden="1" x14ac:dyDescent="0.25">
      <c r="A428" s="4" t="s">
        <v>33</v>
      </c>
      <c r="B428" s="5">
        <f>VLOOKUP(A428,[1]LOCALIDAD!$A$3:$C$22,3,FALSE)</f>
        <v>3</v>
      </c>
      <c r="C428" s="6" t="s">
        <v>135</v>
      </c>
      <c r="D428" s="7" t="str">
        <f t="shared" si="6"/>
        <v>O230616</v>
      </c>
      <c r="E428" s="8" t="s">
        <v>136</v>
      </c>
      <c r="F428" s="8" t="s">
        <v>137</v>
      </c>
      <c r="G428" s="6">
        <v>80242806</v>
      </c>
      <c r="H428" s="8" t="s">
        <v>321</v>
      </c>
      <c r="I428" s="6" t="s">
        <v>144</v>
      </c>
      <c r="J428" s="10">
        <f>VLOOKUP(I428,[1]TIPOS_CONTRATOS!$E$4:$F$19,2,FALSE)</f>
        <v>11</v>
      </c>
      <c r="K428" s="6">
        <v>2</v>
      </c>
      <c r="L428" s="11">
        <v>2022</v>
      </c>
      <c r="M428" s="6">
        <v>205</v>
      </c>
      <c r="N428" s="6">
        <v>185</v>
      </c>
      <c r="O428" s="12" t="s">
        <v>39</v>
      </c>
      <c r="P428" s="12" t="s">
        <v>40</v>
      </c>
      <c r="Q428" s="12">
        <v>44574</v>
      </c>
      <c r="R428" s="12">
        <v>44949</v>
      </c>
      <c r="S428" s="13">
        <v>25850000</v>
      </c>
      <c r="T428" s="13">
        <v>2350000</v>
      </c>
      <c r="U428" s="14">
        <v>2271666</v>
      </c>
      <c r="V428" s="6"/>
      <c r="W428" s="10" t="e">
        <f>VLOOKUP(V428,[1]TIPOS_ANULACION!$D$5:$E$6,2,FALSE)</f>
        <v>#N/A</v>
      </c>
      <c r="X428" s="13"/>
      <c r="Y428" s="6"/>
      <c r="Z428" s="12"/>
      <c r="AA428" s="15">
        <v>78334</v>
      </c>
      <c r="AB428" s="6" t="s">
        <v>145</v>
      </c>
      <c r="AC428" s="10">
        <f>VLOOKUP(AB428,'[1]ESTADOS ACTUALES CONTRATO'!$E$4:$F$11,2,FALSE)</f>
        <v>6</v>
      </c>
      <c r="AD428" s="6"/>
      <c r="AE428" s="6"/>
      <c r="AF428" s="6" t="s">
        <v>463</v>
      </c>
      <c r="AG428" s="16" t="s">
        <v>464</v>
      </c>
    </row>
    <row r="429" spans="1:33" hidden="1" x14ac:dyDescent="0.25">
      <c r="A429" s="4" t="s">
        <v>33</v>
      </c>
      <c r="B429" s="5">
        <f>VLOOKUP(A429,[1]LOCALIDAD!$A$3:$C$22,3,FALSE)</f>
        <v>3</v>
      </c>
      <c r="C429" s="6" t="s">
        <v>135</v>
      </c>
      <c r="D429" s="7" t="str">
        <f t="shared" si="6"/>
        <v>O230616</v>
      </c>
      <c r="E429" s="8" t="s">
        <v>136</v>
      </c>
      <c r="F429" s="8" t="s">
        <v>137</v>
      </c>
      <c r="G429" s="6">
        <v>52808814</v>
      </c>
      <c r="H429" s="8" t="s">
        <v>379</v>
      </c>
      <c r="I429" s="6" t="s">
        <v>144</v>
      </c>
      <c r="J429" s="10">
        <f>VLOOKUP(I429,[1]TIPOS_CONTRATOS!$E$4:$F$19,2,FALSE)</f>
        <v>11</v>
      </c>
      <c r="K429" s="6">
        <v>208</v>
      </c>
      <c r="L429" s="11">
        <v>2022</v>
      </c>
      <c r="M429" s="6">
        <v>206</v>
      </c>
      <c r="N429" s="6">
        <v>186</v>
      </c>
      <c r="O429" s="12" t="s">
        <v>39</v>
      </c>
      <c r="P429" s="12" t="s">
        <v>56</v>
      </c>
      <c r="Q429" s="12">
        <v>44455</v>
      </c>
      <c r="R429" s="12">
        <v>44561</v>
      </c>
      <c r="S429" s="13">
        <v>13083000</v>
      </c>
      <c r="T429" s="13">
        <v>8540000</v>
      </c>
      <c r="U429" s="14">
        <v>6913333</v>
      </c>
      <c r="V429" s="6"/>
      <c r="W429" s="10" t="e">
        <f>VLOOKUP(V429,[1]TIPOS_ANULACION!$D$5:$E$6,2,FALSE)</f>
        <v>#N/A</v>
      </c>
      <c r="X429" s="13"/>
      <c r="Y429" s="6"/>
      <c r="Z429" s="12"/>
      <c r="AA429" s="15">
        <v>1626667</v>
      </c>
      <c r="AB429" s="6" t="s">
        <v>145</v>
      </c>
      <c r="AC429" s="10">
        <f>VLOOKUP(AB429,'[1]ESTADOS ACTUALES CONTRATO'!$E$4:$F$11,2,FALSE)</f>
        <v>6</v>
      </c>
      <c r="AD429" s="6"/>
      <c r="AE429" s="6"/>
      <c r="AF429" s="6" t="s">
        <v>437</v>
      </c>
      <c r="AG429" s="16" t="s">
        <v>435</v>
      </c>
    </row>
    <row r="430" spans="1:33" hidden="1" x14ac:dyDescent="0.25">
      <c r="A430" s="4" t="s">
        <v>33</v>
      </c>
      <c r="B430" s="5">
        <f>VLOOKUP(A430,[1]LOCALIDAD!$A$3:$C$22,3,FALSE)</f>
        <v>3</v>
      </c>
      <c r="C430" s="6" t="s">
        <v>135</v>
      </c>
      <c r="D430" s="7" t="str">
        <f t="shared" si="6"/>
        <v>O230616</v>
      </c>
      <c r="E430" s="8" t="s">
        <v>136</v>
      </c>
      <c r="F430" s="8" t="s">
        <v>137</v>
      </c>
      <c r="G430" s="6">
        <v>14258168</v>
      </c>
      <c r="H430" s="8" t="s">
        <v>465</v>
      </c>
      <c r="I430" s="6" t="s">
        <v>144</v>
      </c>
      <c r="J430" s="10">
        <f>VLOOKUP(I430,[1]TIPOS_CONTRATOS!$E$4:$F$19,2,FALSE)</f>
        <v>11</v>
      </c>
      <c r="K430" s="6">
        <v>321</v>
      </c>
      <c r="L430" s="11">
        <v>2022</v>
      </c>
      <c r="M430" s="6">
        <v>207</v>
      </c>
      <c r="N430" s="6">
        <v>187</v>
      </c>
      <c r="O430" s="12" t="s">
        <v>39</v>
      </c>
      <c r="P430" s="12" t="s">
        <v>56</v>
      </c>
      <c r="Q430" s="12">
        <v>44900</v>
      </c>
      <c r="R430" s="12">
        <v>44957</v>
      </c>
      <c r="S430" s="13">
        <v>5400000</v>
      </c>
      <c r="T430" s="13">
        <v>5400000</v>
      </c>
      <c r="U430" s="14">
        <v>5040000</v>
      </c>
      <c r="V430" s="6"/>
      <c r="W430" s="10" t="e">
        <f>VLOOKUP(V430,[1]TIPOS_ANULACION!$D$5:$E$6,2,FALSE)</f>
        <v>#N/A</v>
      </c>
      <c r="X430" s="13"/>
      <c r="Y430" s="6"/>
      <c r="Z430" s="12"/>
      <c r="AA430" s="15">
        <v>360000</v>
      </c>
      <c r="AB430" s="6" t="s">
        <v>145</v>
      </c>
      <c r="AC430" s="10">
        <f>VLOOKUP(AB430,'[1]ESTADOS ACTUALES CONTRATO'!$E$4:$F$11,2,FALSE)</f>
        <v>6</v>
      </c>
      <c r="AD430" s="6"/>
      <c r="AE430" s="6"/>
      <c r="AF430" s="6" t="s">
        <v>437</v>
      </c>
      <c r="AG430" s="16" t="s">
        <v>435</v>
      </c>
    </row>
    <row r="431" spans="1:33" hidden="1" x14ac:dyDescent="0.25">
      <c r="A431" s="4" t="s">
        <v>33</v>
      </c>
      <c r="B431" s="5">
        <f>VLOOKUP(A431,[1]LOCALIDAD!$A$3:$C$22,3,FALSE)</f>
        <v>3</v>
      </c>
      <c r="C431" s="6" t="s">
        <v>135</v>
      </c>
      <c r="D431" s="7" t="str">
        <f t="shared" si="6"/>
        <v>O230616</v>
      </c>
      <c r="E431" s="8" t="s">
        <v>136</v>
      </c>
      <c r="F431" s="8" t="s">
        <v>137</v>
      </c>
      <c r="G431" s="6">
        <v>901061836</v>
      </c>
      <c r="H431" s="8" t="s">
        <v>466</v>
      </c>
      <c r="I431" s="6" t="s">
        <v>87</v>
      </c>
      <c r="J431" s="10">
        <f>VLOOKUP(I431,[1]TIPOS_CONTRATOS!$E$4:$F$19,2,FALSE)</f>
        <v>2</v>
      </c>
      <c r="K431" s="6">
        <v>332</v>
      </c>
      <c r="L431" s="11">
        <v>2022</v>
      </c>
      <c r="M431" s="6">
        <v>208</v>
      </c>
      <c r="N431" s="6">
        <v>188</v>
      </c>
      <c r="O431" s="12" t="s">
        <v>39</v>
      </c>
      <c r="P431" s="12" t="s">
        <v>40</v>
      </c>
      <c r="Q431" s="12">
        <v>44959</v>
      </c>
      <c r="R431" s="12">
        <v>45047</v>
      </c>
      <c r="S431" s="13">
        <v>75501761</v>
      </c>
      <c r="T431" s="13">
        <v>75501761</v>
      </c>
      <c r="U431" s="14">
        <v>75494076</v>
      </c>
      <c r="V431" s="6"/>
      <c r="W431" s="10" t="e">
        <f>VLOOKUP(V431,[1]TIPOS_ANULACION!$D$5:$E$6,2,FALSE)</f>
        <v>#N/A</v>
      </c>
      <c r="X431" s="13"/>
      <c r="Y431" s="6"/>
      <c r="Z431" s="12"/>
      <c r="AA431" s="15">
        <v>7685</v>
      </c>
      <c r="AB431" s="6" t="s">
        <v>41</v>
      </c>
      <c r="AC431" s="10">
        <f>VLOOKUP(AB431,'[1]ESTADOS ACTUALES CONTRATO'!$E$4:$F$11,2,FALSE)</f>
        <v>2</v>
      </c>
      <c r="AD431" s="6"/>
      <c r="AE431" s="6"/>
      <c r="AF431" s="6" t="s">
        <v>467</v>
      </c>
      <c r="AG431" s="16" t="s">
        <v>468</v>
      </c>
    </row>
    <row r="432" spans="1:33" hidden="1" x14ac:dyDescent="0.25">
      <c r="A432" s="4" t="s">
        <v>33</v>
      </c>
      <c r="B432" s="5">
        <f>VLOOKUP(A432,[1]LOCALIDAD!$A$3:$C$22,3,FALSE)</f>
        <v>3</v>
      </c>
      <c r="C432" s="6" t="s">
        <v>135</v>
      </c>
      <c r="D432" s="7" t="str">
        <f t="shared" si="6"/>
        <v>O230616</v>
      </c>
      <c r="E432" s="8" t="s">
        <v>136</v>
      </c>
      <c r="F432" s="8" t="s">
        <v>137</v>
      </c>
      <c r="G432" s="6">
        <v>830080652</v>
      </c>
      <c r="H432" s="8" t="s">
        <v>469</v>
      </c>
      <c r="I432" s="6" t="s">
        <v>87</v>
      </c>
      <c r="J432" s="10">
        <f>VLOOKUP(I432,[1]TIPOS_CONTRATOS!$E$4:$F$19,2,FALSE)</f>
        <v>2</v>
      </c>
      <c r="K432" s="6">
        <v>333</v>
      </c>
      <c r="L432" s="11">
        <v>2022</v>
      </c>
      <c r="M432" s="6">
        <v>209</v>
      </c>
      <c r="N432" s="6">
        <v>189</v>
      </c>
      <c r="O432" s="12" t="s">
        <v>39</v>
      </c>
      <c r="P432" s="12" t="s">
        <v>40</v>
      </c>
      <c r="Q432" s="12">
        <v>44959</v>
      </c>
      <c r="R432" s="12">
        <v>45017</v>
      </c>
      <c r="S432" s="13">
        <v>7159500</v>
      </c>
      <c r="T432" s="13">
        <v>7159500</v>
      </c>
      <c r="U432" s="14">
        <v>7159500</v>
      </c>
      <c r="V432" s="6"/>
      <c r="W432" s="10" t="e">
        <f>VLOOKUP(V432,[1]TIPOS_ANULACION!$D$5:$E$6,2,FALSE)</f>
        <v>#N/A</v>
      </c>
      <c r="X432" s="13"/>
      <c r="Y432" s="6"/>
      <c r="Z432" s="12"/>
      <c r="AA432" s="15">
        <v>0</v>
      </c>
      <c r="AB432" s="6" t="s">
        <v>145</v>
      </c>
      <c r="AC432" s="10">
        <f>VLOOKUP(AB432,'[1]ESTADOS ACTUALES CONTRATO'!$E$4:$F$11,2,FALSE)</f>
        <v>6</v>
      </c>
      <c r="AD432" s="6"/>
      <c r="AE432" s="6"/>
      <c r="AF432" s="6" t="s">
        <v>223</v>
      </c>
      <c r="AG432" s="16" t="s">
        <v>224</v>
      </c>
    </row>
    <row r="433" spans="1:33" hidden="1" x14ac:dyDescent="0.25">
      <c r="A433" s="4" t="s">
        <v>33</v>
      </c>
      <c r="B433" s="5">
        <f>VLOOKUP(A433,[1]LOCALIDAD!$A$3:$C$22,3,FALSE)</f>
        <v>3</v>
      </c>
      <c r="C433" s="6" t="s">
        <v>135</v>
      </c>
      <c r="D433" s="7" t="str">
        <f t="shared" si="6"/>
        <v>O230616</v>
      </c>
      <c r="E433" s="8" t="s">
        <v>136</v>
      </c>
      <c r="F433" s="8" t="s">
        <v>137</v>
      </c>
      <c r="G433" s="6">
        <v>900616793</v>
      </c>
      <c r="H433" s="8" t="s">
        <v>470</v>
      </c>
      <c r="I433" s="6" t="s">
        <v>47</v>
      </c>
      <c r="J433" s="10">
        <f>VLOOKUP(I433,[1]TIPOS_CONTRATOS!$E$4:$F$19,2,FALSE)</f>
        <v>10</v>
      </c>
      <c r="K433" s="6">
        <v>344</v>
      </c>
      <c r="L433" s="11">
        <v>2022</v>
      </c>
      <c r="M433" s="6">
        <v>210</v>
      </c>
      <c r="N433" s="6">
        <v>190</v>
      </c>
      <c r="O433" s="12" t="s">
        <v>39</v>
      </c>
      <c r="P433" s="12" t="s">
        <v>40</v>
      </c>
      <c r="Q433" s="12">
        <v>44972</v>
      </c>
      <c r="R433" s="12">
        <v>45016</v>
      </c>
      <c r="S433" s="13">
        <v>92248293</v>
      </c>
      <c r="T433" s="13">
        <v>92248293</v>
      </c>
      <c r="U433" s="14">
        <v>92248293</v>
      </c>
      <c r="V433" s="6"/>
      <c r="W433" s="10" t="e">
        <f>VLOOKUP(V433,[1]TIPOS_ANULACION!$D$5:$E$6,2,FALSE)</f>
        <v>#N/A</v>
      </c>
      <c r="X433" s="13"/>
      <c r="Y433" s="6"/>
      <c r="Z433" s="12"/>
      <c r="AA433" s="15">
        <v>0</v>
      </c>
      <c r="AB433" s="6" t="s">
        <v>41</v>
      </c>
      <c r="AC433" s="10">
        <f>VLOOKUP(AB433,'[1]ESTADOS ACTUALES CONTRATO'!$E$4:$F$11,2,FALSE)</f>
        <v>2</v>
      </c>
      <c r="AD433" s="6"/>
      <c r="AE433" s="6"/>
      <c r="AF433" s="6" t="s">
        <v>70</v>
      </c>
      <c r="AG433" s="16" t="s">
        <v>71</v>
      </c>
    </row>
    <row r="434" spans="1:33" hidden="1" x14ac:dyDescent="0.25">
      <c r="A434" s="4" t="s">
        <v>33</v>
      </c>
      <c r="B434" s="5">
        <f>VLOOKUP(A434,[1]LOCALIDAD!$A$3:$C$22,3,FALSE)</f>
        <v>3</v>
      </c>
      <c r="C434" s="6" t="s">
        <v>135</v>
      </c>
      <c r="D434" s="7" t="str">
        <f t="shared" si="6"/>
        <v>O230616</v>
      </c>
      <c r="E434" s="8" t="s">
        <v>136</v>
      </c>
      <c r="F434" s="8" t="s">
        <v>137</v>
      </c>
      <c r="G434" s="6">
        <v>900782420</v>
      </c>
      <c r="H434" s="8" t="s">
        <v>471</v>
      </c>
      <c r="I434" s="6" t="s">
        <v>187</v>
      </c>
      <c r="J434" s="10">
        <f>VLOOKUP(I434,[1]TIPOS_CONTRATOS!$E$4:$F$19,2,FALSE)</f>
        <v>8</v>
      </c>
      <c r="K434" s="6">
        <v>340</v>
      </c>
      <c r="L434" s="11">
        <v>2022</v>
      </c>
      <c r="M434" s="6">
        <v>211</v>
      </c>
      <c r="N434" s="6">
        <v>191</v>
      </c>
      <c r="O434" s="12" t="s">
        <v>39</v>
      </c>
      <c r="P434" s="12" t="s">
        <v>40</v>
      </c>
      <c r="Q434" s="12">
        <v>44963</v>
      </c>
      <c r="R434" s="12">
        <v>45051</v>
      </c>
      <c r="S434" s="13">
        <v>71442109</v>
      </c>
      <c r="T434" s="13">
        <v>71442109</v>
      </c>
      <c r="U434" s="14">
        <v>71442109</v>
      </c>
      <c r="V434" s="6"/>
      <c r="W434" s="10" t="e">
        <f>VLOOKUP(V434,[1]TIPOS_ANULACION!$D$5:$E$6,2,FALSE)</f>
        <v>#N/A</v>
      </c>
      <c r="X434" s="13"/>
      <c r="Y434" s="6"/>
      <c r="Z434" s="12"/>
      <c r="AA434" s="15">
        <v>0</v>
      </c>
      <c r="AB434" s="6" t="s">
        <v>41</v>
      </c>
      <c r="AC434" s="10">
        <f>VLOOKUP(AB434,'[1]ESTADOS ACTUALES CONTRATO'!$E$4:$F$11,2,FALSE)</f>
        <v>2</v>
      </c>
      <c r="AD434" s="6"/>
      <c r="AE434" s="6"/>
      <c r="AF434" s="6" t="s">
        <v>70</v>
      </c>
      <c r="AG434" s="16" t="s">
        <v>71</v>
      </c>
    </row>
    <row r="435" spans="1:33" hidden="1" x14ac:dyDescent="0.25">
      <c r="A435" s="4" t="s">
        <v>33</v>
      </c>
      <c r="B435" s="5">
        <f>VLOOKUP(A435,[1]LOCALIDAD!$A$3:$C$22,3,FALSE)</f>
        <v>3</v>
      </c>
      <c r="C435" s="6" t="s">
        <v>135</v>
      </c>
      <c r="D435" s="7" t="str">
        <f t="shared" si="6"/>
        <v>O230616</v>
      </c>
      <c r="E435" s="8" t="s">
        <v>136</v>
      </c>
      <c r="F435" s="8" t="s">
        <v>137</v>
      </c>
      <c r="G435" s="6">
        <v>1026282016</v>
      </c>
      <c r="H435" s="8" t="s">
        <v>410</v>
      </c>
      <c r="I435" s="6" t="s">
        <v>144</v>
      </c>
      <c r="J435" s="10">
        <f>VLOOKUP(I435,[1]TIPOS_CONTRATOS!$E$4:$F$19,2,FALSE)</f>
        <v>11</v>
      </c>
      <c r="K435" s="6">
        <v>234</v>
      </c>
      <c r="L435" s="11">
        <v>2022</v>
      </c>
      <c r="M435" s="6">
        <v>212</v>
      </c>
      <c r="N435" s="6">
        <v>192</v>
      </c>
      <c r="O435" s="12" t="s">
        <v>39</v>
      </c>
      <c r="P435" s="12" t="s">
        <v>40</v>
      </c>
      <c r="Q435" s="12">
        <v>44820</v>
      </c>
      <c r="R435" s="12">
        <v>44926</v>
      </c>
      <c r="S435" s="13">
        <v>7050000</v>
      </c>
      <c r="T435" s="13">
        <v>1175000</v>
      </c>
      <c r="U435" s="14">
        <v>1018333</v>
      </c>
      <c r="V435" s="6"/>
      <c r="W435" s="10" t="e">
        <f>VLOOKUP(V435,[1]TIPOS_ANULACION!$D$5:$E$6,2,FALSE)</f>
        <v>#N/A</v>
      </c>
      <c r="X435" s="13"/>
      <c r="Y435" s="6"/>
      <c r="Z435" s="12"/>
      <c r="AA435" s="15">
        <v>156667</v>
      </c>
      <c r="AB435" s="6" t="s">
        <v>145</v>
      </c>
      <c r="AC435" s="10">
        <f>VLOOKUP(AB435,'[1]ESTADOS ACTUALES CONTRATO'!$E$4:$F$11,2,FALSE)</f>
        <v>6</v>
      </c>
      <c r="AD435" s="6"/>
      <c r="AE435" s="6"/>
      <c r="AF435" s="6" t="s">
        <v>437</v>
      </c>
      <c r="AG435" s="16" t="s">
        <v>435</v>
      </c>
    </row>
    <row r="436" spans="1:33" hidden="1" x14ac:dyDescent="0.25">
      <c r="A436" s="4" t="s">
        <v>33</v>
      </c>
      <c r="B436" s="5">
        <f>VLOOKUP(A436,[1]LOCALIDAD!$A$3:$C$22,3,FALSE)</f>
        <v>3</v>
      </c>
      <c r="C436" s="6" t="s">
        <v>135</v>
      </c>
      <c r="D436" s="7" t="str">
        <f t="shared" si="6"/>
        <v>O230616</v>
      </c>
      <c r="E436" s="8" t="s">
        <v>136</v>
      </c>
      <c r="F436" s="8" t="s">
        <v>137</v>
      </c>
      <c r="G436" s="6">
        <v>1018502859</v>
      </c>
      <c r="H436" s="8" t="s">
        <v>365</v>
      </c>
      <c r="I436" s="6" t="s">
        <v>144</v>
      </c>
      <c r="J436" s="10">
        <f>VLOOKUP(I436,[1]TIPOS_CONTRATOS!$E$4:$F$19,2,FALSE)</f>
        <v>11</v>
      </c>
      <c r="K436" s="6">
        <v>125</v>
      </c>
      <c r="L436" s="11">
        <v>2022</v>
      </c>
      <c r="M436" s="6">
        <v>213</v>
      </c>
      <c r="N436" s="6">
        <v>193</v>
      </c>
      <c r="O436" s="12" t="s">
        <v>39</v>
      </c>
      <c r="P436" s="12" t="s">
        <v>56</v>
      </c>
      <c r="Q436" s="12">
        <v>44587</v>
      </c>
      <c r="R436" s="12">
        <v>44951</v>
      </c>
      <c r="S436" s="13">
        <v>32560000</v>
      </c>
      <c r="T436" s="13">
        <v>2960000</v>
      </c>
      <c r="U436" s="14">
        <v>2960000</v>
      </c>
      <c r="V436" s="6"/>
      <c r="W436" s="10" t="e">
        <f>VLOOKUP(V436,[1]TIPOS_ANULACION!$D$5:$E$6,2,FALSE)</f>
        <v>#N/A</v>
      </c>
      <c r="X436" s="13"/>
      <c r="Y436" s="6"/>
      <c r="Z436" s="12"/>
      <c r="AA436" s="15">
        <v>0</v>
      </c>
      <c r="AB436" s="6" t="s">
        <v>145</v>
      </c>
      <c r="AC436" s="10">
        <f>VLOOKUP(AB436,'[1]ESTADOS ACTUALES CONTRATO'!$E$4:$F$11,2,FALSE)</f>
        <v>6</v>
      </c>
      <c r="AD436" s="6"/>
      <c r="AE436" s="6"/>
      <c r="AF436" s="6" t="s">
        <v>149</v>
      </c>
      <c r="AG436" s="16" t="s">
        <v>149</v>
      </c>
    </row>
    <row r="437" spans="1:33" hidden="1" x14ac:dyDescent="0.25">
      <c r="A437" s="4" t="s">
        <v>33</v>
      </c>
      <c r="B437" s="5">
        <f>VLOOKUP(A437,[1]LOCALIDAD!$A$3:$C$22,3,FALSE)</f>
        <v>3</v>
      </c>
      <c r="C437" s="6" t="s">
        <v>135</v>
      </c>
      <c r="D437" s="7" t="str">
        <f t="shared" si="6"/>
        <v>O230616</v>
      </c>
      <c r="E437" s="8" t="s">
        <v>136</v>
      </c>
      <c r="F437" s="8" t="s">
        <v>137</v>
      </c>
      <c r="G437" s="6">
        <v>804000673</v>
      </c>
      <c r="H437" s="8" t="s">
        <v>472</v>
      </c>
      <c r="I437" s="6" t="s">
        <v>55</v>
      </c>
      <c r="J437" s="10">
        <f>VLOOKUP(I437,[1]TIPOS_CONTRATOS!$E$4:$F$19,2,FALSE)</f>
        <v>19</v>
      </c>
      <c r="K437" s="6">
        <v>103540</v>
      </c>
      <c r="L437" s="11">
        <v>2022</v>
      </c>
      <c r="M437" s="6">
        <v>214</v>
      </c>
      <c r="N437" s="6">
        <v>194</v>
      </c>
      <c r="O437" s="12" t="s">
        <v>39</v>
      </c>
      <c r="P437" s="12" t="s">
        <v>40</v>
      </c>
      <c r="Q437" s="12">
        <v>44965</v>
      </c>
      <c r="R437" s="12">
        <v>45023</v>
      </c>
      <c r="S437" s="13">
        <v>116235414.98</v>
      </c>
      <c r="T437" s="13">
        <v>116235415</v>
      </c>
      <c r="U437" s="14">
        <v>116235410</v>
      </c>
      <c r="V437" s="6"/>
      <c r="W437" s="10" t="e">
        <f>VLOOKUP(V437,[1]TIPOS_ANULACION!$D$5:$E$6,2,FALSE)</f>
        <v>#N/A</v>
      </c>
      <c r="X437" s="13"/>
      <c r="Y437" s="6"/>
      <c r="Z437" s="12"/>
      <c r="AA437" s="15">
        <v>5</v>
      </c>
      <c r="AB437" s="6" t="s">
        <v>145</v>
      </c>
      <c r="AC437" s="10">
        <f>VLOOKUP(AB437,'[1]ESTADOS ACTUALES CONTRATO'!$E$4:$F$11,2,FALSE)</f>
        <v>6</v>
      </c>
      <c r="AD437" s="6"/>
      <c r="AE437" s="6"/>
      <c r="AF437" s="6"/>
      <c r="AG437" s="16"/>
    </row>
    <row r="438" spans="1:33" hidden="1" x14ac:dyDescent="0.25">
      <c r="A438" s="4" t="s">
        <v>33</v>
      </c>
      <c r="B438" s="5">
        <f>VLOOKUP(A438,[1]LOCALIDAD!$A$3:$C$22,3,FALSE)</f>
        <v>3</v>
      </c>
      <c r="C438" s="6" t="s">
        <v>473</v>
      </c>
      <c r="D438" s="7" t="str">
        <f t="shared" si="6"/>
        <v>O230690</v>
      </c>
      <c r="E438" s="8" t="s">
        <v>474</v>
      </c>
      <c r="F438" s="8" t="s">
        <v>475</v>
      </c>
      <c r="G438" s="6">
        <v>1023878688</v>
      </c>
      <c r="H438" s="8" t="s">
        <v>476</v>
      </c>
      <c r="I438" s="6" t="s">
        <v>144</v>
      </c>
      <c r="J438" s="10">
        <f>VLOOKUP(I438,[1]TIPOS_CONTRATOS!$E$4:$F$19,2,FALSE)</f>
        <v>11</v>
      </c>
      <c r="K438" s="6">
        <v>15</v>
      </c>
      <c r="L438" s="11">
        <v>2021</v>
      </c>
      <c r="M438" s="6">
        <v>426</v>
      </c>
      <c r="N438" s="6">
        <v>455</v>
      </c>
      <c r="O438" s="12" t="s">
        <v>39</v>
      </c>
      <c r="P438" s="12" t="s">
        <v>56</v>
      </c>
      <c r="Q438" s="12">
        <v>44243</v>
      </c>
      <c r="R438" s="12">
        <v>44431</v>
      </c>
      <c r="S438" s="13">
        <v>13620000</v>
      </c>
      <c r="T438" s="13">
        <v>20</v>
      </c>
      <c r="U438" s="14">
        <v>0</v>
      </c>
      <c r="V438" s="6" t="s">
        <v>83</v>
      </c>
      <c r="W438" s="10">
        <f>VLOOKUP(V438,[1]TIPOS_ANULACION!$D$5:$E$6,2,FALSE)</f>
        <v>1</v>
      </c>
      <c r="X438" s="13">
        <v>20</v>
      </c>
      <c r="Y438" s="6"/>
      <c r="Z438" s="12"/>
      <c r="AA438" s="15">
        <v>0</v>
      </c>
      <c r="AB438" s="6" t="s">
        <v>57</v>
      </c>
      <c r="AC438" s="10">
        <f>VLOOKUP(AB438,'[1]ESTADOS ACTUALES CONTRATO'!$E$4:$F$11,2,FALSE)</f>
        <v>3</v>
      </c>
      <c r="AD438" s="6"/>
      <c r="AE438" s="6" t="s">
        <v>477</v>
      </c>
      <c r="AF438" s="6" t="s">
        <v>463</v>
      </c>
      <c r="AG438" s="16" t="s">
        <v>464</v>
      </c>
    </row>
    <row r="439" spans="1:33" hidden="1" x14ac:dyDescent="0.25">
      <c r="A439" s="4" t="s">
        <v>33</v>
      </c>
      <c r="B439" s="5">
        <f>VLOOKUP(A439,[1]LOCALIDAD!$A$3:$C$22,3,FALSE)</f>
        <v>3</v>
      </c>
      <c r="C439" s="6" t="s">
        <v>473</v>
      </c>
      <c r="D439" s="7" t="str">
        <f t="shared" si="6"/>
        <v>O230690</v>
      </c>
      <c r="E439" s="8" t="s">
        <v>474</v>
      </c>
      <c r="F439" s="8" t="s">
        <v>475</v>
      </c>
      <c r="G439" s="6">
        <v>1136887920</v>
      </c>
      <c r="H439" s="8" t="s">
        <v>478</v>
      </c>
      <c r="I439" s="6" t="s">
        <v>144</v>
      </c>
      <c r="J439" s="10">
        <f>VLOOKUP(I439,[1]TIPOS_CONTRATOS!$E$4:$F$19,2,FALSE)</f>
        <v>11</v>
      </c>
      <c r="K439" s="6">
        <v>23</v>
      </c>
      <c r="L439" s="11">
        <v>2021</v>
      </c>
      <c r="M439" s="6">
        <v>427</v>
      </c>
      <c r="N439" s="6">
        <v>456</v>
      </c>
      <c r="O439" s="12" t="s">
        <v>39</v>
      </c>
      <c r="P439" s="12" t="s">
        <v>40</v>
      </c>
      <c r="Q439" s="12">
        <v>44247</v>
      </c>
      <c r="R439" s="12">
        <v>44427</v>
      </c>
      <c r="S439" s="13">
        <v>13620000</v>
      </c>
      <c r="T439" s="13">
        <v>1</v>
      </c>
      <c r="U439" s="14">
        <v>0</v>
      </c>
      <c r="V439" s="6" t="s">
        <v>83</v>
      </c>
      <c r="W439" s="10">
        <f>VLOOKUP(V439,[1]TIPOS_ANULACION!$D$5:$E$6,2,FALSE)</f>
        <v>1</v>
      </c>
      <c r="X439" s="13">
        <v>1</v>
      </c>
      <c r="Y439" s="6"/>
      <c r="Z439" s="12"/>
      <c r="AA439" s="15">
        <v>0</v>
      </c>
      <c r="AB439" s="6" t="s">
        <v>145</v>
      </c>
      <c r="AC439" s="10">
        <f>VLOOKUP(AB439,'[1]ESTADOS ACTUALES CONTRATO'!$E$4:$F$11,2,FALSE)</f>
        <v>6</v>
      </c>
      <c r="AD439" s="6"/>
      <c r="AE439" s="6" t="s">
        <v>477</v>
      </c>
      <c r="AF439" s="6" t="s">
        <v>463</v>
      </c>
      <c r="AG439" s="16" t="s">
        <v>464</v>
      </c>
    </row>
    <row r="440" spans="1:33" hidden="1" x14ac:dyDescent="0.25">
      <c r="A440" s="4" t="s">
        <v>33</v>
      </c>
      <c r="B440" s="5">
        <f>VLOOKUP(A440,[1]LOCALIDAD!$A$3:$C$22,3,FALSE)</f>
        <v>3</v>
      </c>
      <c r="C440" s="6" t="s">
        <v>473</v>
      </c>
      <c r="D440" s="7" t="str">
        <f t="shared" si="6"/>
        <v>O230690</v>
      </c>
      <c r="E440" s="8" t="s">
        <v>474</v>
      </c>
      <c r="F440" s="8" t="s">
        <v>475</v>
      </c>
      <c r="G440" s="6">
        <v>65716349</v>
      </c>
      <c r="H440" s="8" t="s">
        <v>479</v>
      </c>
      <c r="I440" s="6" t="s">
        <v>144</v>
      </c>
      <c r="J440" s="10">
        <f>VLOOKUP(I440,[1]TIPOS_CONTRATOS!$E$4:$F$19,2,FALSE)</f>
        <v>11</v>
      </c>
      <c r="K440" s="6">
        <v>26</v>
      </c>
      <c r="L440" s="11">
        <v>2021</v>
      </c>
      <c r="M440" s="6">
        <v>428</v>
      </c>
      <c r="N440" s="6">
        <v>457</v>
      </c>
      <c r="O440" s="12" t="s">
        <v>39</v>
      </c>
      <c r="P440" s="12" t="s">
        <v>40</v>
      </c>
      <c r="Q440" s="12">
        <v>44249</v>
      </c>
      <c r="R440" s="12">
        <v>44429</v>
      </c>
      <c r="S440" s="13">
        <v>52800000</v>
      </c>
      <c r="T440" s="13">
        <v>1</v>
      </c>
      <c r="U440" s="14">
        <v>0</v>
      </c>
      <c r="V440" s="6" t="s">
        <v>83</v>
      </c>
      <c r="W440" s="10">
        <f>VLOOKUP(V440,[1]TIPOS_ANULACION!$D$5:$E$6,2,FALSE)</f>
        <v>1</v>
      </c>
      <c r="X440" s="13">
        <v>1</v>
      </c>
      <c r="Y440" s="6"/>
      <c r="Z440" s="12"/>
      <c r="AA440" s="15">
        <v>0</v>
      </c>
      <c r="AB440" s="6" t="s">
        <v>145</v>
      </c>
      <c r="AC440" s="10">
        <f>VLOOKUP(AB440,'[1]ESTADOS ACTUALES CONTRATO'!$E$4:$F$11,2,FALSE)</f>
        <v>6</v>
      </c>
      <c r="AD440" s="6"/>
      <c r="AE440" s="6" t="s">
        <v>477</v>
      </c>
      <c r="AF440" s="6" t="s">
        <v>146</v>
      </c>
      <c r="AG440" s="16" t="s">
        <v>147</v>
      </c>
    </row>
    <row r="441" spans="1:33" hidden="1" x14ac:dyDescent="0.25">
      <c r="A441" s="4" t="s">
        <v>33</v>
      </c>
      <c r="B441" s="5">
        <f>VLOOKUP(A441,[1]LOCALIDAD!$A$3:$C$22,3,FALSE)</f>
        <v>3</v>
      </c>
      <c r="C441" s="6" t="s">
        <v>473</v>
      </c>
      <c r="D441" s="7" t="str">
        <f t="shared" si="6"/>
        <v>O230690</v>
      </c>
      <c r="E441" s="8" t="s">
        <v>474</v>
      </c>
      <c r="F441" s="8" t="s">
        <v>475</v>
      </c>
      <c r="G441" s="6">
        <v>79938600</v>
      </c>
      <c r="H441" s="8" t="s">
        <v>480</v>
      </c>
      <c r="I441" s="6" t="s">
        <v>144</v>
      </c>
      <c r="J441" s="10">
        <f>VLOOKUP(I441,[1]TIPOS_CONTRATOS!$E$4:$F$19,2,FALSE)</f>
        <v>11</v>
      </c>
      <c r="K441" s="6">
        <v>29</v>
      </c>
      <c r="L441" s="11">
        <v>2021</v>
      </c>
      <c r="M441" s="6">
        <v>429</v>
      </c>
      <c r="N441" s="6">
        <v>458</v>
      </c>
      <c r="O441" s="12" t="s">
        <v>39</v>
      </c>
      <c r="P441" s="12" t="s">
        <v>56</v>
      </c>
      <c r="Q441" s="12">
        <v>44256</v>
      </c>
      <c r="R441" s="12">
        <v>44449</v>
      </c>
      <c r="S441" s="13">
        <v>33480000</v>
      </c>
      <c r="T441" s="13">
        <v>186000</v>
      </c>
      <c r="U441" s="14">
        <v>0</v>
      </c>
      <c r="V441" s="6"/>
      <c r="W441" s="10" t="e">
        <f>VLOOKUP(V441,[1]TIPOS_ANULACION!$D$5:$E$6,2,FALSE)</f>
        <v>#N/A</v>
      </c>
      <c r="X441" s="13"/>
      <c r="Y441" s="6"/>
      <c r="Z441" s="12"/>
      <c r="AA441" s="15">
        <v>186000</v>
      </c>
      <c r="AB441" s="6" t="s">
        <v>145</v>
      </c>
      <c r="AC441" s="10">
        <f>VLOOKUP(AB441,'[1]ESTADOS ACTUALES CONTRATO'!$E$4:$F$11,2,FALSE)</f>
        <v>6</v>
      </c>
      <c r="AD441" s="6"/>
      <c r="AE441" s="6"/>
      <c r="AF441" s="6" t="s">
        <v>146</v>
      </c>
      <c r="AG441" s="16" t="s">
        <v>147</v>
      </c>
    </row>
    <row r="442" spans="1:33" hidden="1" x14ac:dyDescent="0.25">
      <c r="A442" s="4" t="s">
        <v>33</v>
      </c>
      <c r="B442" s="5">
        <f>VLOOKUP(A442,[1]LOCALIDAD!$A$3:$C$22,3,FALSE)</f>
        <v>3</v>
      </c>
      <c r="C442" s="6" t="s">
        <v>473</v>
      </c>
      <c r="D442" s="7" t="str">
        <f t="shared" si="6"/>
        <v>O230690</v>
      </c>
      <c r="E442" s="8" t="s">
        <v>474</v>
      </c>
      <c r="F442" s="8" t="s">
        <v>475</v>
      </c>
      <c r="G442" s="6">
        <v>1010229140</v>
      </c>
      <c r="H442" s="8" t="s">
        <v>481</v>
      </c>
      <c r="I442" s="6" t="s">
        <v>144</v>
      </c>
      <c r="J442" s="10">
        <f>VLOOKUP(I442,[1]TIPOS_CONTRATOS!$E$4:$F$19,2,FALSE)</f>
        <v>11</v>
      </c>
      <c r="K442" s="6">
        <v>73</v>
      </c>
      <c r="L442" s="11">
        <v>2021</v>
      </c>
      <c r="M442" s="6">
        <v>430</v>
      </c>
      <c r="N442" s="6">
        <v>459</v>
      </c>
      <c r="O442" s="12" t="s">
        <v>39</v>
      </c>
      <c r="P442" s="12" t="s">
        <v>40</v>
      </c>
      <c r="Q442" s="12">
        <v>44260</v>
      </c>
      <c r="R442" s="12">
        <v>44443</v>
      </c>
      <c r="S442" s="13">
        <v>13620000</v>
      </c>
      <c r="T442" s="13">
        <v>2572667</v>
      </c>
      <c r="U442" s="14">
        <v>0</v>
      </c>
      <c r="V442" s="6"/>
      <c r="W442" s="10" t="e">
        <f>VLOOKUP(V442,[1]TIPOS_ANULACION!$D$5:$E$6,2,FALSE)</f>
        <v>#N/A</v>
      </c>
      <c r="X442" s="13"/>
      <c r="Y442" s="6"/>
      <c r="Z442" s="12"/>
      <c r="AA442" s="15">
        <v>2572667</v>
      </c>
      <c r="AB442" s="6" t="s">
        <v>145</v>
      </c>
      <c r="AC442" s="10">
        <f>VLOOKUP(AB442,'[1]ESTADOS ACTUALES CONTRATO'!$E$4:$F$11,2,FALSE)</f>
        <v>6</v>
      </c>
      <c r="AD442" s="6"/>
      <c r="AE442" s="6"/>
      <c r="AF442" s="6" t="s">
        <v>146</v>
      </c>
      <c r="AG442" s="16" t="s">
        <v>147</v>
      </c>
    </row>
    <row r="443" spans="1:33" hidden="1" x14ac:dyDescent="0.25">
      <c r="A443" s="4" t="s">
        <v>33</v>
      </c>
      <c r="B443" s="5">
        <f>VLOOKUP(A443,[1]LOCALIDAD!$A$3:$C$22,3,FALSE)</f>
        <v>3</v>
      </c>
      <c r="C443" s="6" t="s">
        <v>473</v>
      </c>
      <c r="D443" s="7" t="str">
        <f t="shared" si="6"/>
        <v>O230690</v>
      </c>
      <c r="E443" s="8" t="s">
        <v>474</v>
      </c>
      <c r="F443" s="8" t="s">
        <v>475</v>
      </c>
      <c r="G443" s="6">
        <v>1126000396</v>
      </c>
      <c r="H443" s="8" t="s">
        <v>482</v>
      </c>
      <c r="I443" s="6" t="s">
        <v>144</v>
      </c>
      <c r="J443" s="10">
        <f>VLOOKUP(I443,[1]TIPOS_CONTRATOS!$E$4:$F$19,2,FALSE)</f>
        <v>11</v>
      </c>
      <c r="K443" s="6">
        <v>85</v>
      </c>
      <c r="L443" s="11">
        <v>2021</v>
      </c>
      <c r="M443" s="6">
        <v>431</v>
      </c>
      <c r="N443" s="6">
        <v>460</v>
      </c>
      <c r="O443" s="12" t="s">
        <v>39</v>
      </c>
      <c r="P443" s="12" t="s">
        <v>40</v>
      </c>
      <c r="Q443" s="12">
        <v>44264</v>
      </c>
      <c r="R443" s="12">
        <v>44447</v>
      </c>
      <c r="S443" s="13">
        <v>25020000</v>
      </c>
      <c r="T443" s="13">
        <v>1112000</v>
      </c>
      <c r="U443" s="14">
        <v>0</v>
      </c>
      <c r="V443" s="6"/>
      <c r="W443" s="10" t="e">
        <f>VLOOKUP(V443,[1]TIPOS_ANULACION!$D$5:$E$6,2,FALSE)</f>
        <v>#N/A</v>
      </c>
      <c r="X443" s="13"/>
      <c r="Y443" s="6"/>
      <c r="Z443" s="12"/>
      <c r="AA443" s="15">
        <v>1112000</v>
      </c>
      <c r="AB443" s="6" t="s">
        <v>145</v>
      </c>
      <c r="AC443" s="10">
        <f>VLOOKUP(AB443,'[1]ESTADOS ACTUALES CONTRATO'!$E$4:$F$11,2,FALSE)</f>
        <v>6</v>
      </c>
      <c r="AD443" s="6"/>
      <c r="AE443" s="6"/>
      <c r="AF443" s="6" t="s">
        <v>146</v>
      </c>
      <c r="AG443" s="16" t="s">
        <v>147</v>
      </c>
    </row>
    <row r="444" spans="1:33" hidden="1" x14ac:dyDescent="0.25">
      <c r="A444" s="4" t="s">
        <v>33</v>
      </c>
      <c r="B444" s="5">
        <f>VLOOKUP(A444,[1]LOCALIDAD!$A$3:$C$22,3,FALSE)</f>
        <v>3</v>
      </c>
      <c r="C444" s="6" t="s">
        <v>473</v>
      </c>
      <c r="D444" s="7" t="str">
        <f t="shared" si="6"/>
        <v>O230690</v>
      </c>
      <c r="E444" s="8" t="s">
        <v>474</v>
      </c>
      <c r="F444" s="8" t="s">
        <v>475</v>
      </c>
      <c r="G444" s="6">
        <v>80087939</v>
      </c>
      <c r="H444" s="8" t="s">
        <v>483</v>
      </c>
      <c r="I444" s="6" t="s">
        <v>144</v>
      </c>
      <c r="J444" s="10">
        <f>VLOOKUP(I444,[1]TIPOS_CONTRATOS!$E$4:$F$19,2,FALSE)</f>
        <v>11</v>
      </c>
      <c r="K444" s="6">
        <v>81</v>
      </c>
      <c r="L444" s="11">
        <v>2021</v>
      </c>
      <c r="M444" s="6">
        <v>432</v>
      </c>
      <c r="N444" s="6">
        <v>461</v>
      </c>
      <c r="O444" s="12" t="s">
        <v>39</v>
      </c>
      <c r="P444" s="12" t="s">
        <v>40</v>
      </c>
      <c r="Q444" s="12">
        <v>44265</v>
      </c>
      <c r="R444" s="12">
        <v>44448</v>
      </c>
      <c r="S444" s="13">
        <v>33480000</v>
      </c>
      <c r="T444" s="13">
        <v>186000</v>
      </c>
      <c r="U444" s="14">
        <v>0</v>
      </c>
      <c r="V444" s="6"/>
      <c r="W444" s="10" t="e">
        <f>VLOOKUP(V444,[1]TIPOS_ANULACION!$D$5:$E$6,2,FALSE)</f>
        <v>#N/A</v>
      </c>
      <c r="X444" s="13"/>
      <c r="Y444" s="6"/>
      <c r="Z444" s="12"/>
      <c r="AA444" s="15">
        <v>186000</v>
      </c>
      <c r="AB444" s="6" t="s">
        <v>145</v>
      </c>
      <c r="AC444" s="10">
        <f>VLOOKUP(AB444,'[1]ESTADOS ACTUALES CONTRATO'!$E$4:$F$11,2,FALSE)</f>
        <v>6</v>
      </c>
      <c r="AD444" s="6"/>
      <c r="AE444" s="6"/>
      <c r="AF444" s="6" t="s">
        <v>226</v>
      </c>
      <c r="AG444" s="16" t="s">
        <v>227</v>
      </c>
    </row>
    <row r="445" spans="1:33" hidden="1" x14ac:dyDescent="0.25">
      <c r="A445" s="4" t="s">
        <v>33</v>
      </c>
      <c r="B445" s="5">
        <f>VLOOKUP(A445,[1]LOCALIDAD!$A$3:$C$22,3,FALSE)</f>
        <v>3</v>
      </c>
      <c r="C445" s="6" t="s">
        <v>473</v>
      </c>
      <c r="D445" s="7" t="str">
        <f t="shared" si="6"/>
        <v>O230690</v>
      </c>
      <c r="E445" s="8" t="s">
        <v>474</v>
      </c>
      <c r="F445" s="8" t="s">
        <v>475</v>
      </c>
      <c r="G445" s="6">
        <v>901399373</v>
      </c>
      <c r="H445" s="8" t="s">
        <v>484</v>
      </c>
      <c r="I445" s="6" t="s">
        <v>55</v>
      </c>
      <c r="J445" s="10">
        <f>VLOOKUP(I445,[1]TIPOS_CONTRATOS!$E$4:$F$19,2,FALSE)</f>
        <v>19</v>
      </c>
      <c r="K445" s="6">
        <v>66507</v>
      </c>
      <c r="L445" s="11">
        <v>2021</v>
      </c>
      <c r="M445" s="6">
        <v>433</v>
      </c>
      <c r="N445" s="6">
        <v>462</v>
      </c>
      <c r="O445" s="12" t="s">
        <v>39</v>
      </c>
      <c r="P445" s="12" t="s">
        <v>40</v>
      </c>
      <c r="Q445" s="12">
        <v>44285</v>
      </c>
      <c r="R445" s="12">
        <v>44318</v>
      </c>
      <c r="S445" s="13">
        <v>71989397.120000005</v>
      </c>
      <c r="T445" s="13">
        <v>1</v>
      </c>
      <c r="U445" s="14">
        <v>0</v>
      </c>
      <c r="V445" s="6"/>
      <c r="W445" s="10" t="e">
        <f>VLOOKUP(V445,[1]TIPOS_ANULACION!$D$5:$E$6,2,FALSE)</f>
        <v>#N/A</v>
      </c>
      <c r="X445" s="13"/>
      <c r="Y445" s="6"/>
      <c r="Z445" s="12"/>
      <c r="AA445" s="15">
        <v>1</v>
      </c>
      <c r="AB445" s="6" t="s">
        <v>41</v>
      </c>
      <c r="AC445" s="10">
        <f>VLOOKUP(AB445,'[1]ESTADOS ACTUALES CONTRATO'!$E$4:$F$11,2,FALSE)</f>
        <v>2</v>
      </c>
      <c r="AD445" s="6"/>
      <c r="AE445" s="6"/>
      <c r="AF445" s="6" t="s">
        <v>430</v>
      </c>
      <c r="AG445" s="16" t="s">
        <v>431</v>
      </c>
    </row>
    <row r="446" spans="1:33" hidden="1" x14ac:dyDescent="0.25">
      <c r="A446" s="4" t="s">
        <v>33</v>
      </c>
      <c r="B446" s="5">
        <f>VLOOKUP(A446,[1]LOCALIDAD!$A$3:$C$22,3,FALSE)</f>
        <v>3</v>
      </c>
      <c r="C446" s="6" t="s">
        <v>473</v>
      </c>
      <c r="D446" s="7" t="str">
        <f t="shared" si="6"/>
        <v>O230690</v>
      </c>
      <c r="E446" s="8" t="s">
        <v>474</v>
      </c>
      <c r="F446" s="8" t="s">
        <v>475</v>
      </c>
      <c r="G446" s="6">
        <v>1104377669</v>
      </c>
      <c r="H446" s="8" t="s">
        <v>485</v>
      </c>
      <c r="I446" s="6" t="s">
        <v>144</v>
      </c>
      <c r="J446" s="10">
        <f>VLOOKUP(I446,[1]TIPOS_CONTRATOS!$E$4:$F$19,2,FALSE)</f>
        <v>11</v>
      </c>
      <c r="K446" s="6">
        <v>126</v>
      </c>
      <c r="L446" s="11">
        <v>2021</v>
      </c>
      <c r="M446" s="6">
        <v>434</v>
      </c>
      <c r="N446" s="6">
        <v>463</v>
      </c>
      <c r="O446" s="12" t="s">
        <v>39</v>
      </c>
      <c r="P446" s="12" t="s">
        <v>40</v>
      </c>
      <c r="Q446" s="12">
        <v>44427</v>
      </c>
      <c r="R446" s="12">
        <v>44561</v>
      </c>
      <c r="S446" s="13">
        <v>14300000</v>
      </c>
      <c r="T446" s="13">
        <v>2574001</v>
      </c>
      <c r="U446" s="14">
        <v>0</v>
      </c>
      <c r="V446" s="6" t="s">
        <v>83</v>
      </c>
      <c r="W446" s="10">
        <f>VLOOKUP(V446,[1]TIPOS_ANULACION!$D$5:$E$6,2,FALSE)</f>
        <v>1</v>
      </c>
      <c r="X446" s="13">
        <v>2574001</v>
      </c>
      <c r="Y446" s="6"/>
      <c r="Z446" s="12"/>
      <c r="AA446" s="15">
        <v>0</v>
      </c>
      <c r="AB446" s="6" t="s">
        <v>57</v>
      </c>
      <c r="AC446" s="10">
        <f>VLOOKUP(AB446,'[1]ESTADOS ACTUALES CONTRATO'!$E$4:$F$11,2,FALSE)</f>
        <v>3</v>
      </c>
      <c r="AD446" s="6"/>
      <c r="AE446" s="6" t="s">
        <v>477</v>
      </c>
      <c r="AF446" s="6" t="s">
        <v>486</v>
      </c>
      <c r="AG446" s="16" t="s">
        <v>227</v>
      </c>
    </row>
    <row r="447" spans="1:33" hidden="1" x14ac:dyDescent="0.25">
      <c r="A447" s="4" t="s">
        <v>33</v>
      </c>
      <c r="B447" s="5">
        <f>VLOOKUP(A447,[1]LOCALIDAD!$A$3:$C$22,3,FALSE)</f>
        <v>3</v>
      </c>
      <c r="C447" s="6" t="s">
        <v>473</v>
      </c>
      <c r="D447" s="7" t="str">
        <f t="shared" si="6"/>
        <v>O230690</v>
      </c>
      <c r="E447" s="8" t="s">
        <v>474</v>
      </c>
      <c r="F447" s="8" t="s">
        <v>475</v>
      </c>
      <c r="G447" s="6">
        <v>1023878688</v>
      </c>
      <c r="H447" s="8" t="s">
        <v>476</v>
      </c>
      <c r="I447" s="6" t="s">
        <v>144</v>
      </c>
      <c r="J447" s="10">
        <f>VLOOKUP(I447,[1]TIPOS_CONTRATOS!$E$4:$F$19,2,FALSE)</f>
        <v>11</v>
      </c>
      <c r="K447" s="6">
        <v>148</v>
      </c>
      <c r="L447" s="11">
        <v>2021</v>
      </c>
      <c r="M447" s="6">
        <v>435</v>
      </c>
      <c r="N447" s="6">
        <v>464</v>
      </c>
      <c r="O447" s="12" t="s">
        <v>39</v>
      </c>
      <c r="P447" s="12" t="s">
        <v>40</v>
      </c>
      <c r="Q447" s="12">
        <v>44445</v>
      </c>
      <c r="R447" s="12">
        <v>44561</v>
      </c>
      <c r="S447" s="13">
        <v>9080000</v>
      </c>
      <c r="T447" s="13">
        <v>4313001</v>
      </c>
      <c r="U447" s="14">
        <v>0</v>
      </c>
      <c r="V447" s="6" t="s">
        <v>83</v>
      </c>
      <c r="W447" s="10">
        <f>VLOOKUP(V447,[1]TIPOS_ANULACION!$D$5:$E$6,2,FALSE)</f>
        <v>1</v>
      </c>
      <c r="X447" s="13">
        <v>4313001</v>
      </c>
      <c r="Y447" s="6"/>
      <c r="Z447" s="12"/>
      <c r="AA447" s="15">
        <v>0</v>
      </c>
      <c r="AB447" s="6" t="s">
        <v>57</v>
      </c>
      <c r="AC447" s="10">
        <f>VLOOKUP(AB447,'[1]ESTADOS ACTUALES CONTRATO'!$E$4:$F$11,2,FALSE)</f>
        <v>3</v>
      </c>
      <c r="AD447" s="6"/>
      <c r="AE447" s="6" t="s">
        <v>477</v>
      </c>
      <c r="AF447" s="6" t="s">
        <v>486</v>
      </c>
      <c r="AG447" s="16" t="s">
        <v>227</v>
      </c>
    </row>
    <row r="448" spans="1:33" hidden="1" x14ac:dyDescent="0.25">
      <c r="A448" s="4" t="s">
        <v>33</v>
      </c>
      <c r="B448" s="5">
        <f>VLOOKUP(A448,[1]LOCALIDAD!$A$3:$C$22,3,FALSE)</f>
        <v>3</v>
      </c>
      <c r="C448" s="6" t="s">
        <v>473</v>
      </c>
      <c r="D448" s="7" t="str">
        <f t="shared" si="6"/>
        <v>O230690</v>
      </c>
      <c r="E448" s="8" t="s">
        <v>474</v>
      </c>
      <c r="F448" s="8" t="s">
        <v>475</v>
      </c>
      <c r="G448" s="6">
        <v>87491348</v>
      </c>
      <c r="H448" s="8" t="s">
        <v>344</v>
      </c>
      <c r="I448" s="6" t="s">
        <v>144</v>
      </c>
      <c r="J448" s="10">
        <f>VLOOKUP(I448,[1]TIPOS_CONTRATOS!$E$4:$F$19,2,FALSE)</f>
        <v>11</v>
      </c>
      <c r="K448" s="6">
        <v>151</v>
      </c>
      <c r="L448" s="11">
        <v>2021</v>
      </c>
      <c r="M448" s="6">
        <v>436</v>
      </c>
      <c r="N448" s="6">
        <v>465</v>
      </c>
      <c r="O448" s="12" t="s">
        <v>39</v>
      </c>
      <c r="P448" s="12" t="s">
        <v>40</v>
      </c>
      <c r="Q448" s="12">
        <v>44441</v>
      </c>
      <c r="R448" s="12">
        <v>44561</v>
      </c>
      <c r="S448" s="13">
        <v>22320000</v>
      </c>
      <c r="T448" s="13">
        <v>186000</v>
      </c>
      <c r="U448" s="14">
        <v>0</v>
      </c>
      <c r="V448" s="6" t="s">
        <v>83</v>
      </c>
      <c r="W448" s="10">
        <f>VLOOKUP(V448,[1]TIPOS_ANULACION!$D$5:$E$6,2,FALSE)</f>
        <v>1</v>
      </c>
      <c r="X448" s="13">
        <v>186000</v>
      </c>
      <c r="Y448" s="6"/>
      <c r="Z448" s="12"/>
      <c r="AA448" s="15">
        <v>0</v>
      </c>
      <c r="AB448" s="6" t="s">
        <v>57</v>
      </c>
      <c r="AC448" s="10">
        <f>VLOOKUP(AB448,'[1]ESTADOS ACTUALES CONTRATO'!$E$4:$F$11,2,FALSE)</f>
        <v>3</v>
      </c>
      <c r="AD448" s="6"/>
      <c r="AE448" s="6" t="s">
        <v>477</v>
      </c>
      <c r="AF448" s="6" t="s">
        <v>486</v>
      </c>
      <c r="AG448" s="16" t="s">
        <v>227</v>
      </c>
    </row>
    <row r="449" spans="1:33" hidden="1" x14ac:dyDescent="0.25">
      <c r="A449" s="4" t="s">
        <v>33</v>
      </c>
      <c r="B449" s="5">
        <f>VLOOKUP(A449,[1]LOCALIDAD!$A$3:$C$22,3,FALSE)</f>
        <v>3</v>
      </c>
      <c r="C449" s="6" t="s">
        <v>473</v>
      </c>
      <c r="D449" s="7" t="str">
        <f t="shared" si="6"/>
        <v>O230690</v>
      </c>
      <c r="E449" s="8" t="s">
        <v>474</v>
      </c>
      <c r="F449" s="8" t="s">
        <v>475</v>
      </c>
      <c r="G449" s="6">
        <v>52522134</v>
      </c>
      <c r="H449" s="8" t="s">
        <v>487</v>
      </c>
      <c r="I449" s="6" t="s">
        <v>144</v>
      </c>
      <c r="J449" s="10">
        <f>VLOOKUP(I449,[1]TIPOS_CONTRATOS!$E$4:$F$19,2,FALSE)</f>
        <v>11</v>
      </c>
      <c r="K449" s="6">
        <v>155</v>
      </c>
      <c r="L449" s="11">
        <v>2021</v>
      </c>
      <c r="M449" s="6">
        <v>437</v>
      </c>
      <c r="N449" s="6">
        <v>466</v>
      </c>
      <c r="O449" s="12" t="s">
        <v>39</v>
      </c>
      <c r="P449" s="12" t="s">
        <v>40</v>
      </c>
      <c r="Q449" s="12">
        <v>44441</v>
      </c>
      <c r="R449" s="12">
        <v>44561</v>
      </c>
      <c r="S449" s="13">
        <v>17444000</v>
      </c>
      <c r="T449" s="13">
        <v>145367</v>
      </c>
      <c r="U449" s="14">
        <v>0</v>
      </c>
      <c r="V449" s="6" t="s">
        <v>83</v>
      </c>
      <c r="W449" s="10">
        <f>VLOOKUP(V449,[1]TIPOS_ANULACION!$D$5:$E$6,2,FALSE)</f>
        <v>1</v>
      </c>
      <c r="X449" s="13">
        <v>145367</v>
      </c>
      <c r="Y449" s="6"/>
      <c r="Z449" s="12"/>
      <c r="AA449" s="15">
        <v>0</v>
      </c>
      <c r="AB449" s="6" t="s">
        <v>57</v>
      </c>
      <c r="AC449" s="10">
        <f>VLOOKUP(AB449,'[1]ESTADOS ACTUALES CONTRATO'!$E$4:$F$11,2,FALSE)</f>
        <v>3</v>
      </c>
      <c r="AD449" s="6"/>
      <c r="AE449" s="6" t="s">
        <v>477</v>
      </c>
      <c r="AF449" s="6" t="s">
        <v>486</v>
      </c>
      <c r="AG449" s="16" t="s">
        <v>227</v>
      </c>
    </row>
    <row r="450" spans="1:33" hidden="1" x14ac:dyDescent="0.25">
      <c r="A450" s="4" t="s">
        <v>33</v>
      </c>
      <c r="B450" s="5">
        <f>VLOOKUP(A450,[1]LOCALIDAD!$A$3:$C$22,3,FALSE)</f>
        <v>3</v>
      </c>
      <c r="C450" s="6" t="s">
        <v>473</v>
      </c>
      <c r="D450" s="7" t="str">
        <f t="shared" si="6"/>
        <v>O230690</v>
      </c>
      <c r="E450" s="8" t="s">
        <v>474</v>
      </c>
      <c r="F450" s="8" t="s">
        <v>475</v>
      </c>
      <c r="G450" s="6">
        <v>1109291034</v>
      </c>
      <c r="H450" s="8" t="s">
        <v>444</v>
      </c>
      <c r="I450" s="6" t="s">
        <v>144</v>
      </c>
      <c r="J450" s="10">
        <f>VLOOKUP(I450,[1]TIPOS_CONTRATOS!$E$4:$F$19,2,FALSE)</f>
        <v>11</v>
      </c>
      <c r="K450" s="6">
        <v>164</v>
      </c>
      <c r="L450" s="11">
        <v>2021</v>
      </c>
      <c r="M450" s="6">
        <v>438</v>
      </c>
      <c r="N450" s="6">
        <v>467</v>
      </c>
      <c r="O450" s="12" t="s">
        <v>39</v>
      </c>
      <c r="P450" s="12" t="s">
        <v>40</v>
      </c>
      <c r="Q450" s="12">
        <v>44446</v>
      </c>
      <c r="R450" s="12">
        <v>44561</v>
      </c>
      <c r="S450" s="13">
        <v>11440000</v>
      </c>
      <c r="T450" s="13">
        <v>572000</v>
      </c>
      <c r="U450" s="14">
        <v>0</v>
      </c>
      <c r="V450" s="6" t="s">
        <v>83</v>
      </c>
      <c r="W450" s="10">
        <f>VLOOKUP(V450,[1]TIPOS_ANULACION!$D$5:$E$6,2,FALSE)</f>
        <v>1</v>
      </c>
      <c r="X450" s="13">
        <v>572000</v>
      </c>
      <c r="Y450" s="6"/>
      <c r="Z450" s="12"/>
      <c r="AA450" s="15">
        <v>0</v>
      </c>
      <c r="AB450" s="6" t="s">
        <v>57</v>
      </c>
      <c r="AC450" s="10">
        <f>VLOOKUP(AB450,'[1]ESTADOS ACTUALES CONTRATO'!$E$4:$F$11,2,FALSE)</f>
        <v>3</v>
      </c>
      <c r="AD450" s="6"/>
      <c r="AE450" s="6" t="s">
        <v>477</v>
      </c>
      <c r="AF450" s="6" t="s">
        <v>486</v>
      </c>
      <c r="AG450" s="16" t="s">
        <v>227</v>
      </c>
    </row>
    <row r="451" spans="1:33" hidden="1" x14ac:dyDescent="0.25">
      <c r="A451" s="4" t="s">
        <v>33</v>
      </c>
      <c r="B451" s="5">
        <f>VLOOKUP(A451,[1]LOCALIDAD!$A$3:$C$22,3,FALSE)</f>
        <v>3</v>
      </c>
      <c r="C451" s="6" t="s">
        <v>473</v>
      </c>
      <c r="D451" s="7" t="str">
        <f t="shared" ref="D451:D514" si="7">C451</f>
        <v>O230690</v>
      </c>
      <c r="E451" s="8" t="s">
        <v>474</v>
      </c>
      <c r="F451" s="8" t="s">
        <v>475</v>
      </c>
      <c r="G451" s="6">
        <v>52790286</v>
      </c>
      <c r="H451" s="8" t="s">
        <v>438</v>
      </c>
      <c r="I451" s="6" t="s">
        <v>144</v>
      </c>
      <c r="J451" s="10">
        <f>VLOOKUP(I451,[1]TIPOS_CONTRATOS!$E$4:$F$19,2,FALSE)</f>
        <v>11</v>
      </c>
      <c r="K451" s="6">
        <v>161</v>
      </c>
      <c r="L451" s="11">
        <v>2021</v>
      </c>
      <c r="M451" s="6">
        <v>439</v>
      </c>
      <c r="N451" s="6">
        <v>468</v>
      </c>
      <c r="O451" s="12" t="s">
        <v>39</v>
      </c>
      <c r="P451" s="12" t="s">
        <v>40</v>
      </c>
      <c r="Q451" s="12">
        <v>44446</v>
      </c>
      <c r="R451" s="12">
        <v>44561</v>
      </c>
      <c r="S451" s="13">
        <v>22320000</v>
      </c>
      <c r="T451" s="13">
        <v>1116000</v>
      </c>
      <c r="U451" s="14">
        <v>0</v>
      </c>
      <c r="V451" s="6" t="s">
        <v>83</v>
      </c>
      <c r="W451" s="10">
        <f>VLOOKUP(V451,[1]TIPOS_ANULACION!$D$5:$E$6,2,FALSE)</f>
        <v>1</v>
      </c>
      <c r="X451" s="13">
        <v>1116000</v>
      </c>
      <c r="Y451" s="6"/>
      <c r="Z451" s="12"/>
      <c r="AA451" s="15">
        <v>0</v>
      </c>
      <c r="AB451" s="6" t="s">
        <v>57</v>
      </c>
      <c r="AC451" s="10">
        <f>VLOOKUP(AB451,'[1]ESTADOS ACTUALES CONTRATO'!$E$4:$F$11,2,FALSE)</f>
        <v>3</v>
      </c>
      <c r="AD451" s="6"/>
      <c r="AE451" s="6" t="s">
        <v>477</v>
      </c>
      <c r="AF451" s="6" t="s">
        <v>486</v>
      </c>
      <c r="AG451" s="16" t="s">
        <v>227</v>
      </c>
    </row>
    <row r="452" spans="1:33" hidden="1" x14ac:dyDescent="0.25">
      <c r="A452" s="4" t="s">
        <v>33</v>
      </c>
      <c r="B452" s="5">
        <f>VLOOKUP(A452,[1]LOCALIDAD!$A$3:$C$22,3,FALSE)</f>
        <v>3</v>
      </c>
      <c r="C452" s="6" t="s">
        <v>473</v>
      </c>
      <c r="D452" s="7" t="str">
        <f t="shared" si="7"/>
        <v>O230690</v>
      </c>
      <c r="E452" s="8" t="s">
        <v>474</v>
      </c>
      <c r="F452" s="8" t="s">
        <v>475</v>
      </c>
      <c r="G452" s="6">
        <v>52392065</v>
      </c>
      <c r="H452" s="8" t="s">
        <v>446</v>
      </c>
      <c r="I452" s="6" t="s">
        <v>144</v>
      </c>
      <c r="J452" s="10">
        <f>VLOOKUP(I452,[1]TIPOS_CONTRATOS!$E$4:$F$19,2,FALSE)</f>
        <v>11</v>
      </c>
      <c r="K452" s="6">
        <v>170</v>
      </c>
      <c r="L452" s="11">
        <v>2021</v>
      </c>
      <c r="M452" s="6">
        <v>440</v>
      </c>
      <c r="N452" s="6">
        <v>469</v>
      </c>
      <c r="O452" s="12" t="s">
        <v>39</v>
      </c>
      <c r="P452" s="12" t="s">
        <v>56</v>
      </c>
      <c r="Q452" s="12">
        <v>44446</v>
      </c>
      <c r="R452" s="12">
        <v>44561</v>
      </c>
      <c r="S452" s="13">
        <v>29200000</v>
      </c>
      <c r="T452" s="13">
        <v>1460000</v>
      </c>
      <c r="U452" s="14">
        <v>0</v>
      </c>
      <c r="V452" s="6" t="s">
        <v>83</v>
      </c>
      <c r="W452" s="10">
        <f>VLOOKUP(V452,[1]TIPOS_ANULACION!$D$5:$E$6,2,FALSE)</f>
        <v>1</v>
      </c>
      <c r="X452" s="13">
        <v>1460000</v>
      </c>
      <c r="Y452" s="6"/>
      <c r="Z452" s="12"/>
      <c r="AA452" s="15">
        <v>0</v>
      </c>
      <c r="AB452" s="6" t="s">
        <v>57</v>
      </c>
      <c r="AC452" s="10">
        <f>VLOOKUP(AB452,'[1]ESTADOS ACTUALES CONTRATO'!$E$4:$F$11,2,FALSE)</f>
        <v>3</v>
      </c>
      <c r="AD452" s="6"/>
      <c r="AE452" s="6" t="s">
        <v>477</v>
      </c>
      <c r="AF452" s="6" t="s">
        <v>463</v>
      </c>
      <c r="AG452" s="16" t="s">
        <v>464</v>
      </c>
    </row>
    <row r="453" spans="1:33" hidden="1" x14ac:dyDescent="0.25">
      <c r="A453" s="4" t="s">
        <v>33</v>
      </c>
      <c r="B453" s="5">
        <f>VLOOKUP(A453,[1]LOCALIDAD!$A$3:$C$22,3,FALSE)</f>
        <v>3</v>
      </c>
      <c r="C453" s="6" t="s">
        <v>473</v>
      </c>
      <c r="D453" s="7" t="str">
        <f t="shared" si="7"/>
        <v>O230690</v>
      </c>
      <c r="E453" s="8" t="s">
        <v>474</v>
      </c>
      <c r="F453" s="8" t="s">
        <v>475</v>
      </c>
      <c r="G453" s="6">
        <v>1019065822</v>
      </c>
      <c r="H453" s="8" t="s">
        <v>436</v>
      </c>
      <c r="I453" s="6" t="s">
        <v>144</v>
      </c>
      <c r="J453" s="10">
        <f>VLOOKUP(I453,[1]TIPOS_CONTRATOS!$E$4:$F$19,2,FALSE)</f>
        <v>11</v>
      </c>
      <c r="K453" s="6">
        <v>189</v>
      </c>
      <c r="L453" s="11">
        <v>2021</v>
      </c>
      <c r="M453" s="6">
        <v>441</v>
      </c>
      <c r="N453" s="6">
        <v>470</v>
      </c>
      <c r="O453" s="12" t="s">
        <v>39</v>
      </c>
      <c r="P453" s="12" t="s">
        <v>40</v>
      </c>
      <c r="Q453" s="12">
        <v>44449</v>
      </c>
      <c r="R453" s="12">
        <v>44561</v>
      </c>
      <c r="S453" s="13">
        <v>22320000</v>
      </c>
      <c r="T453" s="13">
        <v>1674000</v>
      </c>
      <c r="U453" s="14">
        <v>0</v>
      </c>
      <c r="V453" s="6" t="s">
        <v>83</v>
      </c>
      <c r="W453" s="10">
        <f>VLOOKUP(V453,[1]TIPOS_ANULACION!$D$5:$E$6,2,FALSE)</f>
        <v>1</v>
      </c>
      <c r="X453" s="13">
        <v>1674000</v>
      </c>
      <c r="Y453" s="6"/>
      <c r="Z453" s="12"/>
      <c r="AA453" s="15">
        <v>0</v>
      </c>
      <c r="AB453" s="6" t="s">
        <v>57</v>
      </c>
      <c r="AC453" s="10">
        <f>VLOOKUP(AB453,'[1]ESTADOS ACTUALES CONTRATO'!$E$4:$F$11,2,FALSE)</f>
        <v>3</v>
      </c>
      <c r="AD453" s="6"/>
      <c r="AE453" s="6" t="s">
        <v>477</v>
      </c>
      <c r="AF453" s="6" t="s">
        <v>317</v>
      </c>
      <c r="AG453" s="16" t="s">
        <v>297</v>
      </c>
    </row>
    <row r="454" spans="1:33" hidden="1" x14ac:dyDescent="0.25">
      <c r="A454" s="4" t="s">
        <v>33</v>
      </c>
      <c r="B454" s="5">
        <f>VLOOKUP(A454,[1]LOCALIDAD!$A$3:$C$22,3,FALSE)</f>
        <v>3</v>
      </c>
      <c r="C454" s="6" t="s">
        <v>473</v>
      </c>
      <c r="D454" s="7" t="str">
        <f t="shared" si="7"/>
        <v>O230690</v>
      </c>
      <c r="E454" s="8" t="s">
        <v>474</v>
      </c>
      <c r="F454" s="8" t="s">
        <v>475</v>
      </c>
      <c r="G454" s="6">
        <v>36306305</v>
      </c>
      <c r="H454" s="8" t="s">
        <v>488</v>
      </c>
      <c r="I454" s="6" t="s">
        <v>144</v>
      </c>
      <c r="J454" s="10">
        <f>VLOOKUP(I454,[1]TIPOS_CONTRATOS!$E$4:$F$19,2,FALSE)</f>
        <v>11</v>
      </c>
      <c r="K454" s="6">
        <v>90</v>
      </c>
      <c r="L454" s="11">
        <v>2021</v>
      </c>
      <c r="M454" s="6">
        <v>442</v>
      </c>
      <c r="N454" s="6">
        <v>471</v>
      </c>
      <c r="O454" s="12" t="s">
        <v>39</v>
      </c>
      <c r="P454" s="12" t="s">
        <v>56</v>
      </c>
      <c r="Q454" s="12">
        <v>44266</v>
      </c>
      <c r="R454" s="12">
        <v>44540</v>
      </c>
      <c r="S454" s="13">
        <v>40800000</v>
      </c>
      <c r="T454" s="13">
        <v>1</v>
      </c>
      <c r="U454" s="14">
        <v>0</v>
      </c>
      <c r="V454" s="6" t="s">
        <v>83</v>
      </c>
      <c r="W454" s="10">
        <f>VLOOKUP(V454,[1]TIPOS_ANULACION!$D$5:$E$6,2,FALSE)</f>
        <v>1</v>
      </c>
      <c r="X454" s="13">
        <v>1</v>
      </c>
      <c r="Y454" s="6"/>
      <c r="Z454" s="12"/>
      <c r="AA454" s="15">
        <v>0</v>
      </c>
      <c r="AB454" s="6" t="s">
        <v>145</v>
      </c>
      <c r="AC454" s="10">
        <f>VLOOKUP(AB454,'[1]ESTADOS ACTUALES CONTRATO'!$E$4:$F$11,2,FALSE)</f>
        <v>6</v>
      </c>
      <c r="AD454" s="6"/>
      <c r="AE454" s="6" t="s">
        <v>477</v>
      </c>
      <c r="AF454" s="6" t="s">
        <v>317</v>
      </c>
      <c r="AG454" s="16" t="s">
        <v>297</v>
      </c>
    </row>
    <row r="455" spans="1:33" hidden="1" x14ac:dyDescent="0.25">
      <c r="A455" s="4" t="s">
        <v>33</v>
      </c>
      <c r="B455" s="5">
        <f>VLOOKUP(A455,[1]LOCALIDAD!$A$3:$C$22,3,FALSE)</f>
        <v>3</v>
      </c>
      <c r="C455" s="6" t="s">
        <v>473</v>
      </c>
      <c r="D455" s="7" t="str">
        <f t="shared" si="7"/>
        <v>O230690</v>
      </c>
      <c r="E455" s="8" t="s">
        <v>474</v>
      </c>
      <c r="F455" s="8" t="s">
        <v>475</v>
      </c>
      <c r="G455" s="6">
        <v>53116983</v>
      </c>
      <c r="H455" s="8" t="s">
        <v>353</v>
      </c>
      <c r="I455" s="6" t="s">
        <v>144</v>
      </c>
      <c r="J455" s="10">
        <f>VLOOKUP(I455,[1]TIPOS_CONTRATOS!$E$4:$F$19,2,FALSE)</f>
        <v>11</v>
      </c>
      <c r="K455" s="6">
        <v>193</v>
      </c>
      <c r="L455" s="11">
        <v>2021</v>
      </c>
      <c r="M455" s="6">
        <v>443</v>
      </c>
      <c r="N455" s="6">
        <v>472</v>
      </c>
      <c r="O455" s="12" t="s">
        <v>39</v>
      </c>
      <c r="P455" s="12" t="s">
        <v>40</v>
      </c>
      <c r="Q455" s="12">
        <v>44453</v>
      </c>
      <c r="R455" s="12">
        <v>44561</v>
      </c>
      <c r="S455" s="13">
        <v>22320000</v>
      </c>
      <c r="T455" s="13">
        <v>2418000</v>
      </c>
      <c r="U455" s="14">
        <v>0</v>
      </c>
      <c r="V455" s="6"/>
      <c r="W455" s="10" t="e">
        <f>VLOOKUP(V455,[1]TIPOS_ANULACION!$D$5:$E$6,2,FALSE)</f>
        <v>#N/A</v>
      </c>
      <c r="X455" s="13"/>
      <c r="Y455" s="6"/>
      <c r="Z455" s="12"/>
      <c r="AA455" s="15">
        <v>2418000</v>
      </c>
      <c r="AB455" s="6" t="s">
        <v>145</v>
      </c>
      <c r="AC455" s="10">
        <f>VLOOKUP(AB455,'[1]ESTADOS ACTUALES CONTRATO'!$E$4:$F$11,2,FALSE)</f>
        <v>6</v>
      </c>
      <c r="AD455" s="6"/>
      <c r="AE455" s="6"/>
      <c r="AF455" s="6" t="s">
        <v>226</v>
      </c>
      <c r="AG455" s="16" t="s">
        <v>227</v>
      </c>
    </row>
    <row r="456" spans="1:33" hidden="1" x14ac:dyDescent="0.25">
      <c r="A456" s="4" t="s">
        <v>33</v>
      </c>
      <c r="B456" s="5">
        <f>VLOOKUP(A456,[1]LOCALIDAD!$A$3:$C$22,3,FALSE)</f>
        <v>3</v>
      </c>
      <c r="C456" s="6" t="s">
        <v>473</v>
      </c>
      <c r="D456" s="7" t="str">
        <f t="shared" si="7"/>
        <v>O230690</v>
      </c>
      <c r="E456" s="8" t="s">
        <v>474</v>
      </c>
      <c r="F456" s="8" t="s">
        <v>475</v>
      </c>
      <c r="G456" s="6">
        <v>1010185467</v>
      </c>
      <c r="H456" s="8" t="s">
        <v>337</v>
      </c>
      <c r="I456" s="6" t="s">
        <v>144</v>
      </c>
      <c r="J456" s="10">
        <f>VLOOKUP(I456,[1]TIPOS_CONTRATOS!$E$4:$F$19,2,FALSE)</f>
        <v>11</v>
      </c>
      <c r="K456" s="6">
        <v>194</v>
      </c>
      <c r="L456" s="11">
        <v>2021</v>
      </c>
      <c r="M456" s="6">
        <v>444</v>
      </c>
      <c r="N456" s="6">
        <v>473</v>
      </c>
      <c r="O456" s="12" t="s">
        <v>39</v>
      </c>
      <c r="P456" s="12" t="s">
        <v>40</v>
      </c>
      <c r="Q456" s="12">
        <v>44453</v>
      </c>
      <c r="R456" s="12">
        <v>44561</v>
      </c>
      <c r="S456" s="13">
        <v>22320000</v>
      </c>
      <c r="T456" s="13">
        <v>2418000</v>
      </c>
      <c r="U456" s="14">
        <v>0</v>
      </c>
      <c r="V456" s="6"/>
      <c r="W456" s="10" t="e">
        <f>VLOOKUP(V456,[1]TIPOS_ANULACION!$D$5:$E$6,2,FALSE)</f>
        <v>#N/A</v>
      </c>
      <c r="X456" s="13"/>
      <c r="Y456" s="6"/>
      <c r="Z456" s="12"/>
      <c r="AA456" s="15">
        <v>2418000</v>
      </c>
      <c r="AB456" s="6" t="s">
        <v>145</v>
      </c>
      <c r="AC456" s="10">
        <f>VLOOKUP(AB456,'[1]ESTADOS ACTUALES CONTRATO'!$E$4:$F$11,2,FALSE)</f>
        <v>6</v>
      </c>
      <c r="AD456" s="6"/>
      <c r="AE456" s="6"/>
      <c r="AF456" s="6" t="s">
        <v>486</v>
      </c>
      <c r="AG456" s="16" t="s">
        <v>227</v>
      </c>
    </row>
    <row r="457" spans="1:33" hidden="1" x14ac:dyDescent="0.25">
      <c r="A457" s="4" t="s">
        <v>33</v>
      </c>
      <c r="B457" s="5">
        <f>VLOOKUP(A457,[1]LOCALIDAD!$A$3:$C$22,3,FALSE)</f>
        <v>3</v>
      </c>
      <c r="C457" s="6" t="s">
        <v>473</v>
      </c>
      <c r="D457" s="7" t="str">
        <f t="shared" si="7"/>
        <v>O230690</v>
      </c>
      <c r="E457" s="8" t="s">
        <v>474</v>
      </c>
      <c r="F457" s="8" t="s">
        <v>475</v>
      </c>
      <c r="G457" s="6">
        <v>1018418087</v>
      </c>
      <c r="H457" s="8" t="s">
        <v>420</v>
      </c>
      <c r="I457" s="6" t="s">
        <v>144</v>
      </c>
      <c r="J457" s="10">
        <f>VLOOKUP(I457,[1]TIPOS_CONTRATOS!$E$4:$F$19,2,FALSE)</f>
        <v>11</v>
      </c>
      <c r="K457" s="6">
        <v>196</v>
      </c>
      <c r="L457" s="11">
        <v>2021</v>
      </c>
      <c r="M457" s="6">
        <v>445</v>
      </c>
      <c r="N457" s="6">
        <v>474</v>
      </c>
      <c r="O457" s="12" t="s">
        <v>39</v>
      </c>
      <c r="P457" s="12" t="s">
        <v>40</v>
      </c>
      <c r="Q457" s="12">
        <v>44455</v>
      </c>
      <c r="R457" s="12">
        <v>44561</v>
      </c>
      <c r="S457" s="13">
        <v>11440000</v>
      </c>
      <c r="T457" s="13">
        <v>1430000</v>
      </c>
      <c r="U457" s="14">
        <v>0</v>
      </c>
      <c r="V457" s="6" t="s">
        <v>83</v>
      </c>
      <c r="W457" s="10">
        <f>VLOOKUP(V457,[1]TIPOS_ANULACION!$D$5:$E$6,2,FALSE)</f>
        <v>1</v>
      </c>
      <c r="X457" s="13">
        <v>1430000</v>
      </c>
      <c r="Y457" s="6"/>
      <c r="Z457" s="12"/>
      <c r="AA457" s="15">
        <v>0</v>
      </c>
      <c r="AB457" s="6" t="s">
        <v>57</v>
      </c>
      <c r="AC457" s="10">
        <f>VLOOKUP(AB457,'[1]ESTADOS ACTUALES CONTRATO'!$E$4:$F$11,2,FALSE)</f>
        <v>3</v>
      </c>
      <c r="AD457" s="6"/>
      <c r="AE457" s="6" t="s">
        <v>477</v>
      </c>
      <c r="AF457" s="6" t="s">
        <v>199</v>
      </c>
      <c r="AG457" s="16" t="s">
        <v>200</v>
      </c>
    </row>
    <row r="458" spans="1:33" hidden="1" x14ac:dyDescent="0.25">
      <c r="A458" s="4" t="s">
        <v>33</v>
      </c>
      <c r="B458" s="5">
        <f>VLOOKUP(A458,[1]LOCALIDAD!$A$3:$C$22,3,FALSE)</f>
        <v>3</v>
      </c>
      <c r="C458" s="6" t="s">
        <v>473</v>
      </c>
      <c r="D458" s="7" t="str">
        <f t="shared" si="7"/>
        <v>O230690</v>
      </c>
      <c r="E458" s="8" t="s">
        <v>474</v>
      </c>
      <c r="F458" s="8" t="s">
        <v>475</v>
      </c>
      <c r="G458" s="6">
        <v>79912636</v>
      </c>
      <c r="H458" s="8" t="s">
        <v>489</v>
      </c>
      <c r="I458" s="6" t="s">
        <v>144</v>
      </c>
      <c r="J458" s="10">
        <f>VLOOKUP(I458,[1]TIPOS_CONTRATOS!$E$4:$F$19,2,FALSE)</f>
        <v>11</v>
      </c>
      <c r="K458" s="6">
        <v>204</v>
      </c>
      <c r="L458" s="11">
        <v>2021</v>
      </c>
      <c r="M458" s="6">
        <v>446</v>
      </c>
      <c r="N458" s="6">
        <v>475</v>
      </c>
      <c r="O458" s="12" t="s">
        <v>39</v>
      </c>
      <c r="P458" s="12" t="s">
        <v>40</v>
      </c>
      <c r="Q458" s="12">
        <v>44454</v>
      </c>
      <c r="R458" s="12">
        <v>44561</v>
      </c>
      <c r="S458" s="13">
        <v>10400000</v>
      </c>
      <c r="T458" s="13">
        <v>1213334</v>
      </c>
      <c r="U458" s="14">
        <v>0</v>
      </c>
      <c r="V458" s="6" t="s">
        <v>83</v>
      </c>
      <c r="W458" s="10">
        <f>VLOOKUP(V458,[1]TIPOS_ANULACION!$D$5:$E$6,2,FALSE)</f>
        <v>1</v>
      </c>
      <c r="X458" s="13">
        <v>1213334</v>
      </c>
      <c r="Y458" s="6"/>
      <c r="Z458" s="12"/>
      <c r="AA458" s="15">
        <v>0</v>
      </c>
      <c r="AB458" s="6" t="s">
        <v>57</v>
      </c>
      <c r="AC458" s="10">
        <f>VLOOKUP(AB458,'[1]ESTADOS ACTUALES CONTRATO'!$E$4:$F$11,2,FALSE)</f>
        <v>3</v>
      </c>
      <c r="AD458" s="6"/>
      <c r="AE458" s="6" t="s">
        <v>477</v>
      </c>
      <c r="AF458" s="6" t="s">
        <v>199</v>
      </c>
      <c r="AG458" s="16" t="s">
        <v>200</v>
      </c>
    </row>
    <row r="459" spans="1:33" hidden="1" x14ac:dyDescent="0.25">
      <c r="A459" s="4" t="s">
        <v>33</v>
      </c>
      <c r="B459" s="5">
        <f>VLOOKUP(A459,[1]LOCALIDAD!$A$3:$C$22,3,FALSE)</f>
        <v>3</v>
      </c>
      <c r="C459" s="6" t="s">
        <v>473</v>
      </c>
      <c r="D459" s="7" t="str">
        <f t="shared" si="7"/>
        <v>O230690</v>
      </c>
      <c r="E459" s="8" t="s">
        <v>474</v>
      </c>
      <c r="F459" s="8" t="s">
        <v>475</v>
      </c>
      <c r="G459" s="6">
        <v>79938600</v>
      </c>
      <c r="H459" s="8" t="s">
        <v>480</v>
      </c>
      <c r="I459" s="6" t="s">
        <v>144</v>
      </c>
      <c r="J459" s="10">
        <f>VLOOKUP(I459,[1]TIPOS_CONTRATOS!$E$4:$F$19,2,FALSE)</f>
        <v>11</v>
      </c>
      <c r="K459" s="6">
        <v>201</v>
      </c>
      <c r="L459" s="11">
        <v>2021</v>
      </c>
      <c r="M459" s="6">
        <v>447</v>
      </c>
      <c r="N459" s="6">
        <v>476</v>
      </c>
      <c r="O459" s="12" t="s">
        <v>39</v>
      </c>
      <c r="P459" s="12" t="s">
        <v>40</v>
      </c>
      <c r="Q459" s="12">
        <v>44455</v>
      </c>
      <c r="R459" s="12">
        <v>44561</v>
      </c>
      <c r="S459" s="13">
        <v>22320000</v>
      </c>
      <c r="T459" s="13">
        <v>3906000</v>
      </c>
      <c r="U459" s="14">
        <v>0</v>
      </c>
      <c r="V459" s="6" t="s">
        <v>83</v>
      </c>
      <c r="W459" s="10">
        <f>VLOOKUP(V459,[1]TIPOS_ANULACION!$D$5:$E$6,2,FALSE)</f>
        <v>1</v>
      </c>
      <c r="X459" s="13">
        <v>3906000</v>
      </c>
      <c r="Y459" s="6"/>
      <c r="Z459" s="12"/>
      <c r="AA459" s="15">
        <v>0</v>
      </c>
      <c r="AB459" s="6" t="s">
        <v>57</v>
      </c>
      <c r="AC459" s="10">
        <f>VLOOKUP(AB459,'[1]ESTADOS ACTUALES CONTRATO'!$E$4:$F$11,2,FALSE)</f>
        <v>3</v>
      </c>
      <c r="AD459" s="6"/>
      <c r="AE459" s="6" t="s">
        <v>477</v>
      </c>
      <c r="AF459" s="6" t="s">
        <v>199</v>
      </c>
      <c r="AG459" s="16" t="s">
        <v>200</v>
      </c>
    </row>
    <row r="460" spans="1:33" hidden="1" x14ac:dyDescent="0.25">
      <c r="A460" s="4" t="s">
        <v>33</v>
      </c>
      <c r="B460" s="5">
        <f>VLOOKUP(A460,[1]LOCALIDAD!$A$3:$C$22,3,FALSE)</f>
        <v>3</v>
      </c>
      <c r="C460" s="6" t="s">
        <v>473</v>
      </c>
      <c r="D460" s="7" t="str">
        <f t="shared" si="7"/>
        <v>O230690</v>
      </c>
      <c r="E460" s="8" t="s">
        <v>474</v>
      </c>
      <c r="F460" s="8" t="s">
        <v>475</v>
      </c>
      <c r="G460" s="6">
        <v>51841202</v>
      </c>
      <c r="H460" s="8" t="s">
        <v>331</v>
      </c>
      <c r="I460" s="6" t="s">
        <v>144</v>
      </c>
      <c r="J460" s="10">
        <f>VLOOKUP(I460,[1]TIPOS_CONTRATOS!$E$4:$F$19,2,FALSE)</f>
        <v>11</v>
      </c>
      <c r="K460" s="6">
        <v>214</v>
      </c>
      <c r="L460" s="11">
        <v>2021</v>
      </c>
      <c r="M460" s="6">
        <v>448</v>
      </c>
      <c r="N460" s="6">
        <v>477</v>
      </c>
      <c r="O460" s="12" t="s">
        <v>39</v>
      </c>
      <c r="P460" s="12" t="s">
        <v>40</v>
      </c>
      <c r="Q460" s="12">
        <v>44460</v>
      </c>
      <c r="R460" s="12">
        <v>44561</v>
      </c>
      <c r="S460" s="13">
        <v>22320000</v>
      </c>
      <c r="T460" s="13">
        <v>3720000</v>
      </c>
      <c r="U460" s="14">
        <v>0</v>
      </c>
      <c r="V460" s="6" t="s">
        <v>83</v>
      </c>
      <c r="W460" s="10">
        <f>VLOOKUP(V460,[1]TIPOS_ANULACION!$D$5:$E$6,2,FALSE)</f>
        <v>1</v>
      </c>
      <c r="X460" s="13">
        <v>3720000</v>
      </c>
      <c r="Y460" s="6"/>
      <c r="Z460" s="12"/>
      <c r="AA460" s="15">
        <v>0</v>
      </c>
      <c r="AB460" s="6" t="s">
        <v>57</v>
      </c>
      <c r="AC460" s="10">
        <f>VLOOKUP(AB460,'[1]ESTADOS ACTUALES CONTRATO'!$E$4:$F$11,2,FALSE)</f>
        <v>3</v>
      </c>
      <c r="AD460" s="6"/>
      <c r="AE460" s="6" t="s">
        <v>477</v>
      </c>
      <c r="AF460" s="6" t="s">
        <v>199</v>
      </c>
      <c r="AG460" s="16" t="s">
        <v>200</v>
      </c>
    </row>
    <row r="461" spans="1:33" hidden="1" x14ac:dyDescent="0.25">
      <c r="A461" s="4" t="s">
        <v>33</v>
      </c>
      <c r="B461" s="5">
        <f>VLOOKUP(A461,[1]LOCALIDAD!$A$3:$C$22,3,FALSE)</f>
        <v>3</v>
      </c>
      <c r="C461" s="6" t="s">
        <v>473</v>
      </c>
      <c r="D461" s="7" t="str">
        <f t="shared" si="7"/>
        <v>O230690</v>
      </c>
      <c r="E461" s="8" t="s">
        <v>474</v>
      </c>
      <c r="F461" s="8" t="s">
        <v>475</v>
      </c>
      <c r="G461" s="6">
        <v>79463678</v>
      </c>
      <c r="H461" s="8" t="s">
        <v>332</v>
      </c>
      <c r="I461" s="6" t="s">
        <v>144</v>
      </c>
      <c r="J461" s="10">
        <f>VLOOKUP(I461,[1]TIPOS_CONTRATOS!$E$4:$F$19,2,FALSE)</f>
        <v>11</v>
      </c>
      <c r="K461" s="6">
        <v>219</v>
      </c>
      <c r="L461" s="11">
        <v>2021</v>
      </c>
      <c r="M461" s="6">
        <v>449</v>
      </c>
      <c r="N461" s="6">
        <v>478</v>
      </c>
      <c r="O461" s="12" t="s">
        <v>39</v>
      </c>
      <c r="P461" s="12" t="s">
        <v>427</v>
      </c>
      <c r="Q461" s="12">
        <v>44460</v>
      </c>
      <c r="R461" s="12">
        <v>44561</v>
      </c>
      <c r="S461" s="13">
        <v>22320000</v>
      </c>
      <c r="T461" s="13">
        <v>3720000</v>
      </c>
      <c r="U461" s="14">
        <v>0</v>
      </c>
      <c r="V461" s="6" t="s">
        <v>83</v>
      </c>
      <c r="W461" s="10">
        <f>VLOOKUP(V461,[1]TIPOS_ANULACION!$D$5:$E$6,2,FALSE)</f>
        <v>1</v>
      </c>
      <c r="X461" s="13">
        <v>3720000</v>
      </c>
      <c r="Y461" s="6"/>
      <c r="Z461" s="12"/>
      <c r="AA461" s="15">
        <v>0</v>
      </c>
      <c r="AB461" s="6" t="s">
        <v>57</v>
      </c>
      <c r="AC461" s="10">
        <f>VLOOKUP(AB461,'[1]ESTADOS ACTUALES CONTRATO'!$E$4:$F$11,2,FALSE)</f>
        <v>3</v>
      </c>
      <c r="AD461" s="6"/>
      <c r="AE461" s="6" t="s">
        <v>477</v>
      </c>
      <c r="AF461" s="6" t="s">
        <v>199</v>
      </c>
      <c r="AG461" s="16" t="s">
        <v>200</v>
      </c>
    </row>
    <row r="462" spans="1:33" hidden="1" x14ac:dyDescent="0.25">
      <c r="A462" s="4" t="s">
        <v>33</v>
      </c>
      <c r="B462" s="5">
        <f>VLOOKUP(A462,[1]LOCALIDAD!$A$3:$C$22,3,FALSE)</f>
        <v>3</v>
      </c>
      <c r="C462" s="6" t="s">
        <v>473</v>
      </c>
      <c r="D462" s="7" t="str">
        <f t="shared" si="7"/>
        <v>O230690</v>
      </c>
      <c r="E462" s="8" t="s">
        <v>474</v>
      </c>
      <c r="F462" s="8" t="s">
        <v>475</v>
      </c>
      <c r="G462" s="6">
        <v>10022018</v>
      </c>
      <c r="H462" s="8" t="s">
        <v>490</v>
      </c>
      <c r="I462" s="6" t="s">
        <v>144</v>
      </c>
      <c r="J462" s="10">
        <f>VLOOKUP(I462,[1]TIPOS_CONTRATOS!$E$4:$F$19,2,FALSE)</f>
        <v>11</v>
      </c>
      <c r="K462" s="6">
        <v>216</v>
      </c>
      <c r="L462" s="11">
        <v>2021</v>
      </c>
      <c r="M462" s="6">
        <v>450</v>
      </c>
      <c r="N462" s="6">
        <v>479</v>
      </c>
      <c r="O462" s="12" t="s">
        <v>39</v>
      </c>
      <c r="P462" s="12" t="s">
        <v>56</v>
      </c>
      <c r="Q462" s="12">
        <v>44469</v>
      </c>
      <c r="R462" s="12">
        <v>44575</v>
      </c>
      <c r="S462" s="13">
        <v>12891400</v>
      </c>
      <c r="T462" s="13">
        <v>1289140</v>
      </c>
      <c r="U462" s="14">
        <v>0</v>
      </c>
      <c r="V462" s="6"/>
      <c r="W462" s="10" t="e">
        <f>VLOOKUP(V462,[1]TIPOS_ANULACION!$D$5:$E$6,2,FALSE)</f>
        <v>#N/A</v>
      </c>
      <c r="X462" s="13"/>
      <c r="Y462" s="6"/>
      <c r="Z462" s="12"/>
      <c r="AA462" s="15">
        <v>1289140</v>
      </c>
      <c r="AB462" s="6" t="s">
        <v>145</v>
      </c>
      <c r="AC462" s="10">
        <f>VLOOKUP(AB462,'[1]ESTADOS ACTUALES CONTRATO'!$E$4:$F$11,2,FALSE)</f>
        <v>6</v>
      </c>
      <c r="AD462" s="6"/>
      <c r="AE462" s="6"/>
      <c r="AF462" s="6" t="s">
        <v>199</v>
      </c>
      <c r="AG462" s="16" t="s">
        <v>200</v>
      </c>
    </row>
    <row r="463" spans="1:33" hidden="1" x14ac:dyDescent="0.25">
      <c r="A463" s="4" t="s">
        <v>33</v>
      </c>
      <c r="B463" s="5">
        <f>VLOOKUP(A463,[1]LOCALIDAD!$A$3:$C$22,3,FALSE)</f>
        <v>3</v>
      </c>
      <c r="C463" s="6" t="s">
        <v>473</v>
      </c>
      <c r="D463" s="7" t="str">
        <f t="shared" si="7"/>
        <v>O230690</v>
      </c>
      <c r="E463" s="8" t="s">
        <v>474</v>
      </c>
      <c r="F463" s="8" t="s">
        <v>475</v>
      </c>
      <c r="G463" s="6">
        <v>1010218952</v>
      </c>
      <c r="H463" s="8" t="s">
        <v>359</v>
      </c>
      <c r="I463" s="6" t="s">
        <v>144</v>
      </c>
      <c r="J463" s="10">
        <f>VLOOKUP(I463,[1]TIPOS_CONTRATOS!$E$4:$F$19,2,FALSE)</f>
        <v>11</v>
      </c>
      <c r="K463" s="6">
        <v>223</v>
      </c>
      <c r="L463" s="11">
        <v>2021</v>
      </c>
      <c r="M463" s="6">
        <v>451</v>
      </c>
      <c r="N463" s="6">
        <v>480</v>
      </c>
      <c r="O463" s="12" t="s">
        <v>39</v>
      </c>
      <c r="P463" s="12" t="s">
        <v>56</v>
      </c>
      <c r="Q463" s="12">
        <v>44466</v>
      </c>
      <c r="R463" s="12">
        <v>44572</v>
      </c>
      <c r="S463" s="13">
        <v>16740000</v>
      </c>
      <c r="T463" s="13">
        <v>2180500</v>
      </c>
      <c r="U463" s="14">
        <v>0</v>
      </c>
      <c r="V463" s="6" t="s">
        <v>83</v>
      </c>
      <c r="W463" s="10">
        <f>VLOOKUP(V463,[1]TIPOS_ANULACION!$D$5:$E$6,2,FALSE)</f>
        <v>1</v>
      </c>
      <c r="X463" s="13">
        <v>2180500</v>
      </c>
      <c r="Y463" s="6"/>
      <c r="Z463" s="12"/>
      <c r="AA463" s="15">
        <v>0</v>
      </c>
      <c r="AB463" s="6" t="s">
        <v>57</v>
      </c>
      <c r="AC463" s="10">
        <f>VLOOKUP(AB463,'[1]ESTADOS ACTUALES CONTRATO'!$E$4:$F$11,2,FALSE)</f>
        <v>3</v>
      </c>
      <c r="AD463" s="6"/>
      <c r="AE463" s="6" t="s">
        <v>477</v>
      </c>
      <c r="AF463" s="6" t="s">
        <v>199</v>
      </c>
      <c r="AG463" s="16" t="s">
        <v>200</v>
      </c>
    </row>
    <row r="464" spans="1:33" hidden="1" x14ac:dyDescent="0.25">
      <c r="A464" s="4" t="s">
        <v>33</v>
      </c>
      <c r="B464" s="5">
        <f>VLOOKUP(A464,[1]LOCALIDAD!$A$3:$C$22,3,FALSE)</f>
        <v>3</v>
      </c>
      <c r="C464" s="6" t="s">
        <v>473</v>
      </c>
      <c r="D464" s="7" t="str">
        <f t="shared" si="7"/>
        <v>O230690</v>
      </c>
      <c r="E464" s="8" t="s">
        <v>474</v>
      </c>
      <c r="F464" s="8" t="s">
        <v>475</v>
      </c>
      <c r="G464" s="6">
        <v>1019113136</v>
      </c>
      <c r="H464" s="8" t="s">
        <v>491</v>
      </c>
      <c r="I464" s="6" t="s">
        <v>144</v>
      </c>
      <c r="J464" s="10">
        <f>VLOOKUP(I464,[1]TIPOS_CONTRATOS!$E$4:$F$19,2,FALSE)</f>
        <v>11</v>
      </c>
      <c r="K464" s="6">
        <v>108</v>
      </c>
      <c r="L464" s="11">
        <v>2021</v>
      </c>
      <c r="M464" s="6">
        <v>452</v>
      </c>
      <c r="N464" s="6">
        <v>481</v>
      </c>
      <c r="O464" s="12" t="s">
        <v>39</v>
      </c>
      <c r="P464" s="12" t="s">
        <v>56</v>
      </c>
      <c r="Q464" s="12">
        <v>44284</v>
      </c>
      <c r="R464" s="12">
        <v>44558</v>
      </c>
      <c r="S464" s="13">
        <v>13620000</v>
      </c>
      <c r="T464" s="13">
        <v>907999</v>
      </c>
      <c r="U464" s="14">
        <v>0</v>
      </c>
      <c r="V464" s="6" t="s">
        <v>83</v>
      </c>
      <c r="W464" s="10">
        <f>VLOOKUP(V464,[1]TIPOS_ANULACION!$D$5:$E$6,2,FALSE)</f>
        <v>1</v>
      </c>
      <c r="X464" s="13">
        <v>907999</v>
      </c>
      <c r="Y464" s="6"/>
      <c r="Z464" s="12"/>
      <c r="AA464" s="15">
        <v>0</v>
      </c>
      <c r="AB464" s="6" t="s">
        <v>57</v>
      </c>
      <c r="AC464" s="10">
        <f>VLOOKUP(AB464,'[1]ESTADOS ACTUALES CONTRATO'!$E$4:$F$11,2,FALSE)</f>
        <v>3</v>
      </c>
      <c r="AD464" s="6"/>
      <c r="AE464" s="6" t="s">
        <v>477</v>
      </c>
      <c r="AF464" s="6" t="s">
        <v>199</v>
      </c>
      <c r="AG464" s="16" t="s">
        <v>200</v>
      </c>
    </row>
    <row r="465" spans="1:33" hidden="1" x14ac:dyDescent="0.25">
      <c r="A465" s="4" t="s">
        <v>33</v>
      </c>
      <c r="B465" s="5">
        <f>VLOOKUP(A465,[1]LOCALIDAD!$A$3:$C$22,3,FALSE)</f>
        <v>3</v>
      </c>
      <c r="C465" s="6" t="s">
        <v>473</v>
      </c>
      <c r="D465" s="7" t="str">
        <f t="shared" si="7"/>
        <v>O230690</v>
      </c>
      <c r="E465" s="8" t="s">
        <v>474</v>
      </c>
      <c r="F465" s="8" t="s">
        <v>475</v>
      </c>
      <c r="G465" s="6">
        <v>92527035</v>
      </c>
      <c r="H465" s="8" t="s">
        <v>492</v>
      </c>
      <c r="I465" s="6" t="s">
        <v>144</v>
      </c>
      <c r="J465" s="10">
        <f>VLOOKUP(I465,[1]TIPOS_CONTRATOS!$E$4:$F$19,2,FALSE)</f>
        <v>11</v>
      </c>
      <c r="K465" s="6">
        <v>228</v>
      </c>
      <c r="L465" s="11">
        <v>2021</v>
      </c>
      <c r="M465" s="6">
        <v>453</v>
      </c>
      <c r="N465" s="6">
        <v>482</v>
      </c>
      <c r="O465" s="12" t="s">
        <v>39</v>
      </c>
      <c r="P465" s="12" t="s">
        <v>40</v>
      </c>
      <c r="Q465" s="12">
        <v>44473</v>
      </c>
      <c r="R465" s="12">
        <v>44561</v>
      </c>
      <c r="S465" s="13">
        <v>13083000</v>
      </c>
      <c r="T465" s="13">
        <v>436100</v>
      </c>
      <c r="U465" s="14">
        <v>0</v>
      </c>
      <c r="V465" s="6" t="s">
        <v>83</v>
      </c>
      <c r="W465" s="10">
        <f>VLOOKUP(V465,[1]TIPOS_ANULACION!$D$5:$E$6,2,FALSE)</f>
        <v>1</v>
      </c>
      <c r="X465" s="13">
        <v>436100</v>
      </c>
      <c r="Y465" s="6"/>
      <c r="Z465" s="12"/>
      <c r="AA465" s="15">
        <v>0</v>
      </c>
      <c r="AB465" s="6" t="s">
        <v>145</v>
      </c>
      <c r="AC465" s="10">
        <f>VLOOKUP(AB465,'[1]ESTADOS ACTUALES CONTRATO'!$E$4:$F$11,2,FALSE)</f>
        <v>6</v>
      </c>
      <c r="AD465" s="6"/>
      <c r="AE465" s="6" t="s">
        <v>477</v>
      </c>
      <c r="AF465" s="6" t="s">
        <v>199</v>
      </c>
      <c r="AG465" s="16" t="s">
        <v>200</v>
      </c>
    </row>
    <row r="466" spans="1:33" hidden="1" x14ac:dyDescent="0.25">
      <c r="A466" s="4" t="s">
        <v>33</v>
      </c>
      <c r="B466" s="5">
        <f>VLOOKUP(A466,[1]LOCALIDAD!$A$3:$C$22,3,FALSE)</f>
        <v>3</v>
      </c>
      <c r="C466" s="6" t="s">
        <v>473</v>
      </c>
      <c r="D466" s="7" t="str">
        <f t="shared" si="7"/>
        <v>O230690</v>
      </c>
      <c r="E466" s="8" t="s">
        <v>474</v>
      </c>
      <c r="F466" s="8" t="s">
        <v>475</v>
      </c>
      <c r="G466" s="6">
        <v>55062664</v>
      </c>
      <c r="H466" s="8" t="s">
        <v>493</v>
      </c>
      <c r="I466" s="6" t="s">
        <v>144</v>
      </c>
      <c r="J466" s="10">
        <f>VLOOKUP(I466,[1]TIPOS_CONTRATOS!$E$4:$F$19,2,FALSE)</f>
        <v>11</v>
      </c>
      <c r="K466" s="6">
        <v>262</v>
      </c>
      <c r="L466" s="11">
        <v>2021</v>
      </c>
      <c r="M466" s="6">
        <v>454</v>
      </c>
      <c r="N466" s="6">
        <v>483</v>
      </c>
      <c r="O466" s="12" t="s">
        <v>39</v>
      </c>
      <c r="P466" s="12" t="s">
        <v>40</v>
      </c>
      <c r="Q466" s="12">
        <v>44532</v>
      </c>
      <c r="R466" s="12">
        <v>44621</v>
      </c>
      <c r="S466" s="13">
        <v>8580000</v>
      </c>
      <c r="T466" s="13">
        <v>3336668</v>
      </c>
      <c r="U466" s="14">
        <v>0</v>
      </c>
      <c r="V466" s="6"/>
      <c r="W466" s="10" t="e">
        <f>VLOOKUP(V466,[1]TIPOS_ANULACION!$D$5:$E$6,2,FALSE)</f>
        <v>#N/A</v>
      </c>
      <c r="X466" s="13"/>
      <c r="Y466" s="6"/>
      <c r="Z466" s="12"/>
      <c r="AA466" s="15">
        <v>3336668</v>
      </c>
      <c r="AB466" s="6" t="s">
        <v>145</v>
      </c>
      <c r="AC466" s="10">
        <f>VLOOKUP(AB466,'[1]ESTADOS ACTUALES CONTRATO'!$E$4:$F$11,2,FALSE)</f>
        <v>6</v>
      </c>
      <c r="AD466" s="6"/>
      <c r="AE466" s="6"/>
      <c r="AF466" s="6" t="s">
        <v>199</v>
      </c>
      <c r="AG466" s="16" t="s">
        <v>200</v>
      </c>
    </row>
    <row r="467" spans="1:33" hidden="1" x14ac:dyDescent="0.25">
      <c r="A467" s="4" t="s">
        <v>33</v>
      </c>
      <c r="B467" s="5">
        <f>VLOOKUP(A467,[1]LOCALIDAD!$A$3:$C$22,3,FALSE)</f>
        <v>3</v>
      </c>
      <c r="C467" s="6" t="s">
        <v>473</v>
      </c>
      <c r="D467" s="7" t="str">
        <f t="shared" si="7"/>
        <v>O230690</v>
      </c>
      <c r="E467" s="8" t="s">
        <v>474</v>
      </c>
      <c r="F467" s="8" t="s">
        <v>475</v>
      </c>
      <c r="G467" s="6">
        <v>1000971218</v>
      </c>
      <c r="H467" s="8" t="s">
        <v>361</v>
      </c>
      <c r="I467" s="6" t="s">
        <v>144</v>
      </c>
      <c r="J467" s="10">
        <f>VLOOKUP(I467,[1]TIPOS_CONTRATOS!$E$4:$F$19,2,FALSE)</f>
        <v>11</v>
      </c>
      <c r="K467" s="6">
        <v>198</v>
      </c>
      <c r="L467" s="11">
        <v>2021</v>
      </c>
      <c r="M467" s="6">
        <v>455</v>
      </c>
      <c r="N467" s="6">
        <v>484</v>
      </c>
      <c r="O467" s="12" t="s">
        <v>39</v>
      </c>
      <c r="P467" s="12" t="s">
        <v>56</v>
      </c>
      <c r="Q467" s="12">
        <v>44453</v>
      </c>
      <c r="R467" s="12">
        <v>44568</v>
      </c>
      <c r="S467" s="13">
        <v>15510000</v>
      </c>
      <c r="T467" s="13">
        <v>1</v>
      </c>
      <c r="U467" s="14">
        <v>0</v>
      </c>
      <c r="V467" s="6"/>
      <c r="W467" s="10" t="e">
        <f>VLOOKUP(V467,[1]TIPOS_ANULACION!$D$5:$E$6,2,FALSE)</f>
        <v>#N/A</v>
      </c>
      <c r="X467" s="13"/>
      <c r="Y467" s="6"/>
      <c r="Z467" s="12"/>
      <c r="AA467" s="15">
        <v>1</v>
      </c>
      <c r="AB467" s="6" t="s">
        <v>145</v>
      </c>
      <c r="AC467" s="10">
        <f>VLOOKUP(AB467,'[1]ESTADOS ACTUALES CONTRATO'!$E$4:$F$11,2,FALSE)</f>
        <v>6</v>
      </c>
      <c r="AD467" s="6"/>
      <c r="AE467" s="6"/>
      <c r="AF467" s="6" t="s">
        <v>199</v>
      </c>
      <c r="AG467" s="16" t="s">
        <v>200</v>
      </c>
    </row>
    <row r="468" spans="1:33" hidden="1" x14ac:dyDescent="0.25">
      <c r="A468" s="4" t="s">
        <v>33</v>
      </c>
      <c r="B468" s="5">
        <f>VLOOKUP(A468,[1]LOCALIDAD!$A$3:$C$22,3,FALSE)</f>
        <v>3</v>
      </c>
      <c r="C468" s="6" t="s">
        <v>473</v>
      </c>
      <c r="D468" s="7" t="str">
        <f t="shared" si="7"/>
        <v>O230690</v>
      </c>
      <c r="E468" s="8" t="s">
        <v>474</v>
      </c>
      <c r="F468" s="8" t="s">
        <v>475</v>
      </c>
      <c r="G468" s="6">
        <v>53003634</v>
      </c>
      <c r="H468" s="8" t="s">
        <v>341</v>
      </c>
      <c r="I468" s="6" t="s">
        <v>144</v>
      </c>
      <c r="J468" s="10">
        <f>VLOOKUP(I468,[1]TIPOS_CONTRATOS!$E$4:$F$19,2,FALSE)</f>
        <v>11</v>
      </c>
      <c r="K468" s="6">
        <v>123</v>
      </c>
      <c r="L468" s="11">
        <v>2021</v>
      </c>
      <c r="M468" s="6">
        <v>456</v>
      </c>
      <c r="N468" s="6">
        <v>485</v>
      </c>
      <c r="O468" s="12" t="s">
        <v>39</v>
      </c>
      <c r="P468" s="12" t="s">
        <v>40</v>
      </c>
      <c r="Q468" s="12">
        <v>44586</v>
      </c>
      <c r="R468" s="12">
        <v>44797</v>
      </c>
      <c r="S468" s="13">
        <v>18900000</v>
      </c>
      <c r="T468" s="13">
        <v>453333</v>
      </c>
      <c r="U468" s="14">
        <v>0</v>
      </c>
      <c r="V468" s="6"/>
      <c r="W468" s="10" t="e">
        <f>VLOOKUP(V468,[1]TIPOS_ANULACION!$D$5:$E$6,2,FALSE)</f>
        <v>#N/A</v>
      </c>
      <c r="X468" s="13"/>
      <c r="Y468" s="6"/>
      <c r="Z468" s="12"/>
      <c r="AA468" s="15">
        <v>453333</v>
      </c>
      <c r="AB468" s="6" t="s">
        <v>145</v>
      </c>
      <c r="AC468" s="10">
        <f>VLOOKUP(AB468,'[1]ESTADOS ACTUALES CONTRATO'!$E$4:$F$11,2,FALSE)</f>
        <v>6</v>
      </c>
      <c r="AD468" s="6"/>
      <c r="AE468" s="6"/>
      <c r="AF468" s="6" t="s">
        <v>486</v>
      </c>
      <c r="AG468" s="16" t="s">
        <v>227</v>
      </c>
    </row>
    <row r="469" spans="1:33" hidden="1" x14ac:dyDescent="0.25">
      <c r="A469" s="4" t="s">
        <v>33</v>
      </c>
      <c r="B469" s="5">
        <f>VLOOKUP(A469,[1]LOCALIDAD!$A$3:$C$22,3,FALSE)</f>
        <v>3</v>
      </c>
      <c r="C469" s="6" t="s">
        <v>473</v>
      </c>
      <c r="D469" s="7" t="str">
        <f t="shared" si="7"/>
        <v>O230690</v>
      </c>
      <c r="E469" s="8" t="s">
        <v>474</v>
      </c>
      <c r="F469" s="8" t="s">
        <v>475</v>
      </c>
      <c r="G469" s="6">
        <v>1010192128</v>
      </c>
      <c r="H469" s="8" t="s">
        <v>316</v>
      </c>
      <c r="I469" s="6" t="s">
        <v>144</v>
      </c>
      <c r="J469" s="10">
        <f>VLOOKUP(I469,[1]TIPOS_CONTRATOS!$E$4:$F$19,2,FALSE)</f>
        <v>11</v>
      </c>
      <c r="K469" s="6">
        <v>135</v>
      </c>
      <c r="L469" s="11">
        <v>2021</v>
      </c>
      <c r="M469" s="6">
        <v>457</v>
      </c>
      <c r="N469" s="6">
        <v>486</v>
      </c>
      <c r="O469" s="12" t="s">
        <v>39</v>
      </c>
      <c r="P469" s="12" t="s">
        <v>56</v>
      </c>
      <c r="Q469" s="12">
        <v>44432</v>
      </c>
      <c r="R469" s="12">
        <v>44571</v>
      </c>
      <c r="S469" s="13">
        <v>29200000</v>
      </c>
      <c r="T469" s="13">
        <v>2433334</v>
      </c>
      <c r="U469" s="14">
        <v>2433333</v>
      </c>
      <c r="V469" s="6"/>
      <c r="W469" s="10" t="e">
        <f>VLOOKUP(V469,[1]TIPOS_ANULACION!$D$5:$E$6,2,FALSE)</f>
        <v>#N/A</v>
      </c>
      <c r="X469" s="13"/>
      <c r="Y469" s="6"/>
      <c r="Z469" s="12"/>
      <c r="AA469" s="15">
        <v>1</v>
      </c>
      <c r="AB469" s="6" t="s">
        <v>145</v>
      </c>
      <c r="AC469" s="10">
        <f>VLOOKUP(AB469,'[1]ESTADOS ACTUALES CONTRATO'!$E$4:$F$11,2,FALSE)</f>
        <v>6</v>
      </c>
      <c r="AD469" s="6"/>
      <c r="AE469" s="6"/>
      <c r="AF469" s="6" t="s">
        <v>486</v>
      </c>
      <c r="AG469" s="16" t="s">
        <v>227</v>
      </c>
    </row>
    <row r="470" spans="1:33" hidden="1" x14ac:dyDescent="0.25">
      <c r="A470" s="4" t="s">
        <v>33</v>
      </c>
      <c r="B470" s="5">
        <f>VLOOKUP(A470,[1]LOCALIDAD!$A$3:$C$22,3,FALSE)</f>
        <v>3</v>
      </c>
      <c r="C470" s="6" t="s">
        <v>473</v>
      </c>
      <c r="D470" s="7" t="str">
        <f t="shared" si="7"/>
        <v>O230690</v>
      </c>
      <c r="E470" s="8" t="s">
        <v>474</v>
      </c>
      <c r="F470" s="8" t="s">
        <v>475</v>
      </c>
      <c r="G470" s="6">
        <v>80547081</v>
      </c>
      <c r="H470" s="8" t="s">
        <v>324</v>
      </c>
      <c r="I470" s="6" t="s">
        <v>144</v>
      </c>
      <c r="J470" s="10">
        <f>VLOOKUP(I470,[1]TIPOS_CONTRATOS!$E$4:$F$19,2,FALSE)</f>
        <v>11</v>
      </c>
      <c r="K470" s="6">
        <v>139</v>
      </c>
      <c r="L470" s="11">
        <v>2021</v>
      </c>
      <c r="M470" s="6">
        <v>458</v>
      </c>
      <c r="N470" s="6">
        <v>487</v>
      </c>
      <c r="O470" s="12" t="s">
        <v>39</v>
      </c>
      <c r="P470" s="12" t="s">
        <v>56</v>
      </c>
      <c r="Q470" s="12">
        <v>44433</v>
      </c>
      <c r="R470" s="12">
        <v>44571</v>
      </c>
      <c r="S470" s="13">
        <v>22320000</v>
      </c>
      <c r="T470" s="13">
        <v>186000</v>
      </c>
      <c r="U470" s="14">
        <v>0</v>
      </c>
      <c r="V470" s="6"/>
      <c r="W470" s="10" t="e">
        <f>VLOOKUP(V470,[1]TIPOS_ANULACION!$D$5:$E$6,2,FALSE)</f>
        <v>#N/A</v>
      </c>
      <c r="X470" s="13"/>
      <c r="Y470" s="6"/>
      <c r="Z470" s="12"/>
      <c r="AA470" s="15">
        <v>186000</v>
      </c>
      <c r="AB470" s="6" t="s">
        <v>145</v>
      </c>
      <c r="AC470" s="10">
        <f>VLOOKUP(AB470,'[1]ESTADOS ACTUALES CONTRATO'!$E$4:$F$11,2,FALSE)</f>
        <v>6</v>
      </c>
      <c r="AD470" s="6"/>
      <c r="AE470" s="6"/>
      <c r="AF470" s="6" t="s">
        <v>486</v>
      </c>
      <c r="AG470" s="16" t="s">
        <v>227</v>
      </c>
    </row>
    <row r="471" spans="1:33" hidden="1" x14ac:dyDescent="0.25">
      <c r="A471" s="4" t="s">
        <v>33</v>
      </c>
      <c r="B471" s="5">
        <f>VLOOKUP(A471,[1]LOCALIDAD!$A$3:$C$22,3,FALSE)</f>
        <v>3</v>
      </c>
      <c r="C471" s="6" t="s">
        <v>473</v>
      </c>
      <c r="D471" s="7" t="str">
        <f t="shared" si="7"/>
        <v>O230690</v>
      </c>
      <c r="E471" s="8" t="s">
        <v>474</v>
      </c>
      <c r="F471" s="8" t="s">
        <v>475</v>
      </c>
      <c r="G471" s="6">
        <v>79056018</v>
      </c>
      <c r="H471" s="8" t="s">
        <v>322</v>
      </c>
      <c r="I471" s="6" t="s">
        <v>144</v>
      </c>
      <c r="J471" s="10">
        <f>VLOOKUP(I471,[1]TIPOS_CONTRATOS!$E$4:$F$19,2,FALSE)</f>
        <v>11</v>
      </c>
      <c r="K471" s="6">
        <v>140</v>
      </c>
      <c r="L471" s="11">
        <v>2021</v>
      </c>
      <c r="M471" s="6">
        <v>459</v>
      </c>
      <c r="N471" s="6">
        <v>488</v>
      </c>
      <c r="O471" s="12" t="s">
        <v>39</v>
      </c>
      <c r="P471" s="12" t="s">
        <v>56</v>
      </c>
      <c r="Q471" s="12">
        <v>44433</v>
      </c>
      <c r="R471" s="12">
        <v>44571</v>
      </c>
      <c r="S471" s="13">
        <v>14160000</v>
      </c>
      <c r="T471" s="13">
        <v>236000</v>
      </c>
      <c r="U471" s="14">
        <v>118000</v>
      </c>
      <c r="V471" s="6"/>
      <c r="W471" s="10" t="e">
        <f>VLOOKUP(V471,[1]TIPOS_ANULACION!$D$5:$E$6,2,FALSE)</f>
        <v>#N/A</v>
      </c>
      <c r="X471" s="13"/>
      <c r="Y471" s="6"/>
      <c r="Z471" s="12"/>
      <c r="AA471" s="15">
        <v>118000</v>
      </c>
      <c r="AB471" s="6" t="s">
        <v>145</v>
      </c>
      <c r="AC471" s="10">
        <f>VLOOKUP(AB471,'[1]ESTADOS ACTUALES CONTRATO'!$E$4:$F$11,2,FALSE)</f>
        <v>6</v>
      </c>
      <c r="AD471" s="6"/>
      <c r="AE471" s="6"/>
      <c r="AF471" s="6" t="s">
        <v>317</v>
      </c>
      <c r="AG471" s="16" t="s">
        <v>297</v>
      </c>
    </row>
    <row r="472" spans="1:33" hidden="1" x14ac:dyDescent="0.25">
      <c r="A472" s="4" t="s">
        <v>33</v>
      </c>
      <c r="B472" s="5">
        <f>VLOOKUP(A472,[1]LOCALIDAD!$A$3:$C$22,3,FALSE)</f>
        <v>3</v>
      </c>
      <c r="C472" s="6" t="s">
        <v>473</v>
      </c>
      <c r="D472" s="7" t="str">
        <f t="shared" si="7"/>
        <v>O230690</v>
      </c>
      <c r="E472" s="8" t="s">
        <v>474</v>
      </c>
      <c r="F472" s="8" t="s">
        <v>475</v>
      </c>
      <c r="G472" s="6">
        <v>860066942</v>
      </c>
      <c r="H472" s="8" t="s">
        <v>138</v>
      </c>
      <c r="I472" s="6" t="s">
        <v>139</v>
      </c>
      <c r="J472" s="10">
        <f>VLOOKUP(I472,[1]TIPOS_CONTRATOS!$E$4:$F$19,2,FALSE)</f>
        <v>16</v>
      </c>
      <c r="K472" s="6">
        <v>3</v>
      </c>
      <c r="L472" s="11">
        <v>2021</v>
      </c>
      <c r="M472" s="6">
        <v>460</v>
      </c>
      <c r="N472" s="6">
        <v>489</v>
      </c>
      <c r="O472" s="12" t="s">
        <v>39</v>
      </c>
      <c r="P472" s="12" t="s">
        <v>40</v>
      </c>
      <c r="Q472" s="12">
        <v>44243</v>
      </c>
      <c r="R472" s="12">
        <v>44576</v>
      </c>
      <c r="S472" s="13">
        <v>8772534</v>
      </c>
      <c r="T472" s="13">
        <v>1046362</v>
      </c>
      <c r="U472" s="14">
        <v>0</v>
      </c>
      <c r="V472" s="6"/>
      <c r="W472" s="10" t="e">
        <f>VLOOKUP(V472,[1]TIPOS_ANULACION!$D$5:$E$6,2,FALSE)</f>
        <v>#N/A</v>
      </c>
      <c r="X472" s="13"/>
      <c r="Y472" s="6"/>
      <c r="Z472" s="12"/>
      <c r="AA472" s="15">
        <v>1046362</v>
      </c>
      <c r="AB472" s="6" t="s">
        <v>41</v>
      </c>
      <c r="AC472" s="10">
        <f>VLOOKUP(AB472,'[1]ESTADOS ACTUALES CONTRATO'!$E$4:$F$11,2,FALSE)</f>
        <v>2</v>
      </c>
      <c r="AD472" s="6"/>
      <c r="AE472" s="6" t="s">
        <v>494</v>
      </c>
      <c r="AF472" s="6" t="s">
        <v>141</v>
      </c>
      <c r="AG472" s="16" t="s">
        <v>142</v>
      </c>
    </row>
    <row r="473" spans="1:33" hidden="1" x14ac:dyDescent="0.25">
      <c r="A473" s="4" t="s">
        <v>33</v>
      </c>
      <c r="B473" s="5">
        <f>VLOOKUP(A473,[1]LOCALIDAD!$A$3:$C$22,3,FALSE)</f>
        <v>3</v>
      </c>
      <c r="C473" s="6" t="s">
        <v>473</v>
      </c>
      <c r="D473" s="7" t="str">
        <f t="shared" si="7"/>
        <v>O230690</v>
      </c>
      <c r="E473" s="8" t="s">
        <v>474</v>
      </c>
      <c r="F473" s="8" t="s">
        <v>475</v>
      </c>
      <c r="G473" s="6">
        <v>860066942</v>
      </c>
      <c r="H473" s="8" t="s">
        <v>138</v>
      </c>
      <c r="I473" s="6" t="s">
        <v>139</v>
      </c>
      <c r="J473" s="10">
        <f>VLOOKUP(I473,[1]TIPOS_CONTRATOS!$E$4:$F$19,2,FALSE)</f>
        <v>16</v>
      </c>
      <c r="K473" s="6">
        <v>72</v>
      </c>
      <c r="L473" s="11">
        <v>2021</v>
      </c>
      <c r="M473" s="6">
        <v>461</v>
      </c>
      <c r="N473" s="6">
        <v>490</v>
      </c>
      <c r="O473" s="12" t="s">
        <v>39</v>
      </c>
      <c r="P473" s="12" t="s">
        <v>40</v>
      </c>
      <c r="Q473" s="12">
        <v>44260</v>
      </c>
      <c r="R473" s="12">
        <v>44443</v>
      </c>
      <c r="S473" s="13">
        <v>13620000</v>
      </c>
      <c r="T473" s="13">
        <v>3181235</v>
      </c>
      <c r="U473" s="14">
        <v>0</v>
      </c>
      <c r="V473" s="6"/>
      <c r="W473" s="10" t="e">
        <f>VLOOKUP(V473,[1]TIPOS_ANULACION!$D$5:$E$6,2,FALSE)</f>
        <v>#N/A</v>
      </c>
      <c r="X473" s="13"/>
      <c r="Y473" s="6"/>
      <c r="Z473" s="12"/>
      <c r="AA473" s="15">
        <v>3181235</v>
      </c>
      <c r="AB473" s="6" t="s">
        <v>41</v>
      </c>
      <c r="AC473" s="10">
        <f>VLOOKUP(AB473,'[1]ESTADOS ACTUALES CONTRATO'!$E$4:$F$11,2,FALSE)</f>
        <v>2</v>
      </c>
      <c r="AD473" s="6"/>
      <c r="AE473" s="6" t="s">
        <v>494</v>
      </c>
      <c r="AF473" s="6" t="s">
        <v>141</v>
      </c>
      <c r="AG473" s="16" t="s">
        <v>142</v>
      </c>
    </row>
    <row r="474" spans="1:33" hidden="1" x14ac:dyDescent="0.25">
      <c r="A474" s="4" t="s">
        <v>33</v>
      </c>
      <c r="B474" s="5">
        <f>VLOOKUP(A474,[1]LOCALIDAD!$A$3:$C$22,3,FALSE)</f>
        <v>3</v>
      </c>
      <c r="C474" s="6" t="s">
        <v>473</v>
      </c>
      <c r="D474" s="7" t="str">
        <f t="shared" si="7"/>
        <v>O230690</v>
      </c>
      <c r="E474" s="8" t="s">
        <v>474</v>
      </c>
      <c r="F474" s="8" t="s">
        <v>475</v>
      </c>
      <c r="G474" s="6">
        <v>52445223</v>
      </c>
      <c r="H474" s="8" t="s">
        <v>275</v>
      </c>
      <c r="I474" s="6" t="s">
        <v>144</v>
      </c>
      <c r="J474" s="10">
        <f>VLOOKUP(I474,[1]TIPOS_CONTRATOS!$E$4:$F$19,2,FALSE)</f>
        <v>11</v>
      </c>
      <c r="K474" s="6">
        <v>98</v>
      </c>
      <c r="L474" s="11">
        <v>2021</v>
      </c>
      <c r="M474" s="6">
        <v>462</v>
      </c>
      <c r="N474" s="6">
        <v>491</v>
      </c>
      <c r="O474" s="12" t="s">
        <v>39</v>
      </c>
      <c r="P474" s="12" t="s">
        <v>40</v>
      </c>
      <c r="Q474" s="12">
        <v>44272</v>
      </c>
      <c r="R474" s="12">
        <v>44455</v>
      </c>
      <c r="S474" s="13">
        <v>13620000</v>
      </c>
      <c r="T474" s="13">
        <v>1</v>
      </c>
      <c r="U474" s="14">
        <v>0</v>
      </c>
      <c r="V474" s="6"/>
      <c r="W474" s="10" t="e">
        <f>VLOOKUP(V474,[1]TIPOS_ANULACION!$D$5:$E$6,2,FALSE)</f>
        <v>#N/A</v>
      </c>
      <c r="X474" s="13"/>
      <c r="Y474" s="6"/>
      <c r="Z474" s="12"/>
      <c r="AA474" s="15">
        <v>1</v>
      </c>
      <c r="AB474" s="6" t="s">
        <v>145</v>
      </c>
      <c r="AC474" s="10">
        <f>VLOOKUP(AB474,'[1]ESTADOS ACTUALES CONTRATO'!$E$4:$F$11,2,FALSE)</f>
        <v>6</v>
      </c>
      <c r="AD474" s="6"/>
      <c r="AE474" s="6"/>
      <c r="AF474" s="6" t="s">
        <v>486</v>
      </c>
      <c r="AG474" s="16" t="s">
        <v>227</v>
      </c>
    </row>
    <row r="475" spans="1:33" hidden="1" x14ac:dyDescent="0.25">
      <c r="A475" s="4" t="s">
        <v>33</v>
      </c>
      <c r="B475" s="5">
        <f>VLOOKUP(A475,[1]LOCALIDAD!$A$3:$C$22,3,FALSE)</f>
        <v>3</v>
      </c>
      <c r="C475" s="6" t="s">
        <v>473</v>
      </c>
      <c r="D475" s="7" t="str">
        <f t="shared" si="7"/>
        <v>O230690</v>
      </c>
      <c r="E475" s="8" t="s">
        <v>474</v>
      </c>
      <c r="F475" s="8" t="s">
        <v>475</v>
      </c>
      <c r="G475" s="6">
        <v>1032399329</v>
      </c>
      <c r="H475" s="8" t="s">
        <v>495</v>
      </c>
      <c r="I475" s="6" t="s">
        <v>144</v>
      </c>
      <c r="J475" s="10">
        <f>VLOOKUP(I475,[1]TIPOS_CONTRATOS!$E$4:$F$19,2,FALSE)</f>
        <v>11</v>
      </c>
      <c r="K475" s="6">
        <v>181</v>
      </c>
      <c r="L475" s="11">
        <v>2021</v>
      </c>
      <c r="M475" s="6">
        <v>463</v>
      </c>
      <c r="N475" s="6">
        <v>492</v>
      </c>
      <c r="O475" s="12" t="s">
        <v>39</v>
      </c>
      <c r="P475" s="12" t="s">
        <v>56</v>
      </c>
      <c r="Q475" s="12">
        <v>44447</v>
      </c>
      <c r="R475" s="12">
        <v>44576</v>
      </c>
      <c r="S475" s="13">
        <v>6810000</v>
      </c>
      <c r="T475" s="13">
        <v>1513333</v>
      </c>
      <c r="U475" s="14">
        <v>0</v>
      </c>
      <c r="V475" s="6" t="s">
        <v>83</v>
      </c>
      <c r="W475" s="10">
        <f>VLOOKUP(V475,[1]TIPOS_ANULACION!$D$5:$E$6,2,FALSE)</f>
        <v>1</v>
      </c>
      <c r="X475" s="13">
        <v>1513333</v>
      </c>
      <c r="Y475" s="6"/>
      <c r="Z475" s="12"/>
      <c r="AA475" s="15">
        <v>0</v>
      </c>
      <c r="AB475" s="6" t="s">
        <v>145</v>
      </c>
      <c r="AC475" s="10">
        <f>VLOOKUP(AB475,'[1]ESTADOS ACTUALES CONTRATO'!$E$4:$F$11,2,FALSE)</f>
        <v>6</v>
      </c>
      <c r="AD475" s="6"/>
      <c r="AE475" s="6" t="s">
        <v>477</v>
      </c>
      <c r="AF475" s="6" t="s">
        <v>368</v>
      </c>
      <c r="AG475" s="16" t="s">
        <v>369</v>
      </c>
    </row>
    <row r="476" spans="1:33" hidden="1" x14ac:dyDescent="0.25">
      <c r="A476" s="4" t="s">
        <v>33</v>
      </c>
      <c r="B476" s="5">
        <f>VLOOKUP(A476,[1]LOCALIDAD!$A$3:$C$22,3,FALSE)</f>
        <v>3</v>
      </c>
      <c r="C476" s="6" t="s">
        <v>473</v>
      </c>
      <c r="D476" s="7" t="str">
        <f t="shared" si="7"/>
        <v>O230690</v>
      </c>
      <c r="E476" s="8" t="s">
        <v>474</v>
      </c>
      <c r="F476" s="8" t="s">
        <v>475</v>
      </c>
      <c r="G476" s="6">
        <v>1123160607</v>
      </c>
      <c r="H476" s="8" t="s">
        <v>447</v>
      </c>
      <c r="I476" s="6" t="s">
        <v>144</v>
      </c>
      <c r="J476" s="10">
        <f>VLOOKUP(I476,[1]TIPOS_CONTRATOS!$E$4:$F$19,2,FALSE)</f>
        <v>11</v>
      </c>
      <c r="K476" s="6">
        <v>186</v>
      </c>
      <c r="L476" s="11">
        <v>2021</v>
      </c>
      <c r="M476" s="6">
        <v>464</v>
      </c>
      <c r="N476" s="6">
        <v>493</v>
      </c>
      <c r="O476" s="12" t="s">
        <v>39</v>
      </c>
      <c r="P476" s="12" t="s">
        <v>56</v>
      </c>
      <c r="Q476" s="12">
        <v>44453</v>
      </c>
      <c r="R476" s="12">
        <v>44576</v>
      </c>
      <c r="S476" s="13">
        <v>6810000</v>
      </c>
      <c r="T476" s="13">
        <v>43000</v>
      </c>
      <c r="U476" s="14">
        <v>0</v>
      </c>
      <c r="V476" s="6" t="s">
        <v>83</v>
      </c>
      <c r="W476" s="10">
        <f>VLOOKUP(V476,[1]TIPOS_ANULACION!$D$5:$E$6,2,FALSE)</f>
        <v>1</v>
      </c>
      <c r="X476" s="13">
        <v>43000</v>
      </c>
      <c r="Y476" s="6"/>
      <c r="Z476" s="12"/>
      <c r="AA476" s="15">
        <v>0</v>
      </c>
      <c r="AB476" s="6" t="s">
        <v>57</v>
      </c>
      <c r="AC476" s="10">
        <f>VLOOKUP(AB476,'[1]ESTADOS ACTUALES CONTRATO'!$E$4:$F$11,2,FALSE)</f>
        <v>3</v>
      </c>
      <c r="AD476" s="6"/>
      <c r="AE476" s="6" t="s">
        <v>477</v>
      </c>
      <c r="AF476" s="6" t="s">
        <v>463</v>
      </c>
      <c r="AG476" s="16" t="s">
        <v>464</v>
      </c>
    </row>
    <row r="477" spans="1:33" hidden="1" x14ac:dyDescent="0.25">
      <c r="A477" s="4" t="s">
        <v>33</v>
      </c>
      <c r="B477" s="5">
        <f>VLOOKUP(A477,[1]LOCALIDAD!$A$3:$C$22,3,FALSE)</f>
        <v>3</v>
      </c>
      <c r="C477" s="6" t="s">
        <v>473</v>
      </c>
      <c r="D477" s="7" t="str">
        <f t="shared" si="7"/>
        <v>O230690</v>
      </c>
      <c r="E477" s="8" t="s">
        <v>474</v>
      </c>
      <c r="F477" s="8" t="s">
        <v>475</v>
      </c>
      <c r="G477" s="6">
        <v>79772071</v>
      </c>
      <c r="H477" s="8" t="s">
        <v>270</v>
      </c>
      <c r="I477" s="6" t="s">
        <v>144</v>
      </c>
      <c r="J477" s="10">
        <f>VLOOKUP(I477,[1]TIPOS_CONTRATOS!$E$4:$F$19,2,FALSE)</f>
        <v>11</v>
      </c>
      <c r="K477" s="6">
        <v>157</v>
      </c>
      <c r="L477" s="11">
        <v>2021</v>
      </c>
      <c r="M477" s="6">
        <v>465</v>
      </c>
      <c r="N477" s="6">
        <v>494</v>
      </c>
      <c r="O477" s="12" t="s">
        <v>39</v>
      </c>
      <c r="P477" s="12" t="s">
        <v>56</v>
      </c>
      <c r="Q477" s="12">
        <v>44441</v>
      </c>
      <c r="R477" s="12">
        <v>44576</v>
      </c>
      <c r="S477" s="13">
        <v>6810000</v>
      </c>
      <c r="T477" s="13">
        <v>1</v>
      </c>
      <c r="U477" s="14">
        <v>0</v>
      </c>
      <c r="V477" s="6" t="s">
        <v>83</v>
      </c>
      <c r="W477" s="10">
        <f>VLOOKUP(V477,[1]TIPOS_ANULACION!$D$5:$E$6,2,FALSE)</f>
        <v>1</v>
      </c>
      <c r="X477" s="13">
        <v>1</v>
      </c>
      <c r="Y477" s="6"/>
      <c r="Z477" s="12"/>
      <c r="AA477" s="15">
        <v>0</v>
      </c>
      <c r="AB477" s="6" t="s">
        <v>145</v>
      </c>
      <c r="AC477" s="10">
        <f>VLOOKUP(AB477,'[1]ESTADOS ACTUALES CONTRATO'!$E$4:$F$11,2,FALSE)</f>
        <v>6</v>
      </c>
      <c r="AD477" s="6"/>
      <c r="AE477" s="6" t="s">
        <v>477</v>
      </c>
      <c r="AF477" s="6" t="s">
        <v>317</v>
      </c>
      <c r="AG477" s="16" t="s">
        <v>297</v>
      </c>
    </row>
    <row r="478" spans="1:33" hidden="1" x14ac:dyDescent="0.25">
      <c r="A478" s="4" t="s">
        <v>33</v>
      </c>
      <c r="B478" s="5">
        <f>VLOOKUP(A478,[1]LOCALIDAD!$A$3:$C$22,3,FALSE)</f>
        <v>3</v>
      </c>
      <c r="C478" s="6" t="s">
        <v>473</v>
      </c>
      <c r="D478" s="7" t="str">
        <f t="shared" si="7"/>
        <v>O230690</v>
      </c>
      <c r="E478" s="8" t="s">
        <v>474</v>
      </c>
      <c r="F478" s="8" t="s">
        <v>475</v>
      </c>
      <c r="G478" s="6">
        <v>79994158</v>
      </c>
      <c r="H478" s="8" t="s">
        <v>274</v>
      </c>
      <c r="I478" s="6" t="s">
        <v>144</v>
      </c>
      <c r="J478" s="10">
        <f>VLOOKUP(I478,[1]TIPOS_CONTRATOS!$E$4:$F$19,2,FALSE)</f>
        <v>11</v>
      </c>
      <c r="K478" s="6">
        <v>159</v>
      </c>
      <c r="L478" s="11">
        <v>2021</v>
      </c>
      <c r="M478" s="6">
        <v>466</v>
      </c>
      <c r="N478" s="6">
        <v>495</v>
      </c>
      <c r="O478" s="12" t="s">
        <v>39</v>
      </c>
      <c r="P478" s="12" t="s">
        <v>56</v>
      </c>
      <c r="Q478" s="12">
        <v>44442</v>
      </c>
      <c r="R478" s="12">
        <v>44576</v>
      </c>
      <c r="S478" s="13">
        <v>6810000</v>
      </c>
      <c r="T478" s="13">
        <v>10</v>
      </c>
      <c r="U478" s="14">
        <v>0</v>
      </c>
      <c r="V478" s="6" t="s">
        <v>83</v>
      </c>
      <c r="W478" s="10">
        <f>VLOOKUP(V478,[1]TIPOS_ANULACION!$D$5:$E$6,2,FALSE)</f>
        <v>1</v>
      </c>
      <c r="X478" s="13">
        <v>10</v>
      </c>
      <c r="Y478" s="6"/>
      <c r="Z478" s="12"/>
      <c r="AA478" s="15">
        <v>0</v>
      </c>
      <c r="AB478" s="6" t="s">
        <v>145</v>
      </c>
      <c r="AC478" s="10">
        <f>VLOOKUP(AB478,'[1]ESTADOS ACTUALES CONTRATO'!$E$4:$F$11,2,FALSE)</f>
        <v>6</v>
      </c>
      <c r="AD478" s="6"/>
      <c r="AE478" s="6" t="s">
        <v>477</v>
      </c>
      <c r="AF478" s="6" t="s">
        <v>317</v>
      </c>
      <c r="AG478" s="16" t="s">
        <v>297</v>
      </c>
    </row>
    <row r="479" spans="1:33" hidden="1" x14ac:dyDescent="0.25">
      <c r="A479" s="4" t="s">
        <v>33</v>
      </c>
      <c r="B479" s="5">
        <f>VLOOKUP(A479,[1]LOCALIDAD!$A$3:$C$22,3,FALSE)</f>
        <v>3</v>
      </c>
      <c r="C479" s="6" t="s">
        <v>473</v>
      </c>
      <c r="D479" s="7" t="str">
        <f t="shared" si="7"/>
        <v>O230690</v>
      </c>
      <c r="E479" s="8" t="s">
        <v>474</v>
      </c>
      <c r="F479" s="8" t="s">
        <v>475</v>
      </c>
      <c r="G479" s="6">
        <v>1136889352</v>
      </c>
      <c r="H479" s="8" t="s">
        <v>269</v>
      </c>
      <c r="I479" s="6" t="s">
        <v>144</v>
      </c>
      <c r="J479" s="10">
        <f>VLOOKUP(I479,[1]TIPOS_CONTRATOS!$E$4:$F$19,2,FALSE)</f>
        <v>11</v>
      </c>
      <c r="K479" s="6">
        <v>166</v>
      </c>
      <c r="L479" s="11">
        <v>2021</v>
      </c>
      <c r="M479" s="6">
        <v>467</v>
      </c>
      <c r="N479" s="6">
        <v>496</v>
      </c>
      <c r="O479" s="12" t="s">
        <v>39</v>
      </c>
      <c r="P479" s="12" t="s">
        <v>56</v>
      </c>
      <c r="Q479" s="12">
        <v>44446</v>
      </c>
      <c r="R479" s="12">
        <v>44576</v>
      </c>
      <c r="S479" s="13">
        <v>6810000</v>
      </c>
      <c r="T479" s="13">
        <v>16</v>
      </c>
      <c r="U479" s="14">
        <v>0</v>
      </c>
      <c r="V479" s="6" t="s">
        <v>83</v>
      </c>
      <c r="W479" s="10">
        <f>VLOOKUP(V479,[1]TIPOS_ANULACION!$D$5:$E$6,2,FALSE)</f>
        <v>1</v>
      </c>
      <c r="X479" s="13">
        <v>16</v>
      </c>
      <c r="Y479" s="6"/>
      <c r="Z479" s="12"/>
      <c r="AA479" s="15">
        <v>0</v>
      </c>
      <c r="AB479" s="6" t="s">
        <v>145</v>
      </c>
      <c r="AC479" s="10">
        <f>VLOOKUP(AB479,'[1]ESTADOS ACTUALES CONTRATO'!$E$4:$F$11,2,FALSE)</f>
        <v>6</v>
      </c>
      <c r="AD479" s="6"/>
      <c r="AE479" s="6" t="s">
        <v>477</v>
      </c>
      <c r="AF479" s="6" t="s">
        <v>317</v>
      </c>
      <c r="AG479" s="16" t="s">
        <v>297</v>
      </c>
    </row>
    <row r="480" spans="1:33" hidden="1" x14ac:dyDescent="0.25">
      <c r="A480" s="4" t="s">
        <v>33</v>
      </c>
      <c r="B480" s="5">
        <f>VLOOKUP(A480,[1]LOCALIDAD!$A$3:$C$22,3,FALSE)</f>
        <v>3</v>
      </c>
      <c r="C480" s="6" t="s">
        <v>473</v>
      </c>
      <c r="D480" s="7" t="str">
        <f t="shared" si="7"/>
        <v>O230690</v>
      </c>
      <c r="E480" s="8" t="s">
        <v>474</v>
      </c>
      <c r="F480" s="8" t="s">
        <v>475</v>
      </c>
      <c r="G480" s="6">
        <v>51977530</v>
      </c>
      <c r="H480" s="8" t="s">
        <v>264</v>
      </c>
      <c r="I480" s="6" t="s">
        <v>144</v>
      </c>
      <c r="J480" s="10">
        <f>VLOOKUP(I480,[1]TIPOS_CONTRATOS!$E$4:$F$19,2,FALSE)</f>
        <v>11</v>
      </c>
      <c r="K480" s="6">
        <v>178</v>
      </c>
      <c r="L480" s="11">
        <v>2021</v>
      </c>
      <c r="M480" s="6">
        <v>468</v>
      </c>
      <c r="N480" s="6">
        <v>497</v>
      </c>
      <c r="O480" s="12" t="s">
        <v>39</v>
      </c>
      <c r="P480" s="12" t="s">
        <v>40</v>
      </c>
      <c r="Q480" s="12">
        <v>44446</v>
      </c>
      <c r="R480" s="12">
        <v>44577</v>
      </c>
      <c r="S480" s="13">
        <v>6810000</v>
      </c>
      <c r="T480" s="13">
        <v>1</v>
      </c>
      <c r="U480" s="14">
        <v>0</v>
      </c>
      <c r="V480" s="6" t="s">
        <v>83</v>
      </c>
      <c r="W480" s="10">
        <f>VLOOKUP(V480,[1]TIPOS_ANULACION!$D$5:$E$6,2,FALSE)</f>
        <v>1</v>
      </c>
      <c r="X480" s="13">
        <v>1</v>
      </c>
      <c r="Y480" s="6"/>
      <c r="Z480" s="12"/>
      <c r="AA480" s="15">
        <v>0</v>
      </c>
      <c r="AB480" s="6" t="s">
        <v>145</v>
      </c>
      <c r="AC480" s="10">
        <f>VLOOKUP(AB480,'[1]ESTADOS ACTUALES CONTRATO'!$E$4:$F$11,2,FALSE)</f>
        <v>6</v>
      </c>
      <c r="AD480" s="6"/>
      <c r="AE480" s="6" t="s">
        <v>477</v>
      </c>
      <c r="AF480" s="6" t="s">
        <v>317</v>
      </c>
      <c r="AG480" s="16" t="s">
        <v>297</v>
      </c>
    </row>
    <row r="481" spans="1:33" hidden="1" x14ac:dyDescent="0.25">
      <c r="A481" s="4" t="s">
        <v>33</v>
      </c>
      <c r="B481" s="5">
        <f>VLOOKUP(A481,[1]LOCALIDAD!$A$3:$C$22,3,FALSE)</f>
        <v>3</v>
      </c>
      <c r="C481" s="6" t="s">
        <v>473</v>
      </c>
      <c r="D481" s="7" t="str">
        <f t="shared" si="7"/>
        <v>O230690</v>
      </c>
      <c r="E481" s="8" t="s">
        <v>474</v>
      </c>
      <c r="F481" s="8" t="s">
        <v>475</v>
      </c>
      <c r="G481" s="6">
        <v>53009527</v>
      </c>
      <c r="H481" s="8" t="s">
        <v>496</v>
      </c>
      <c r="I481" s="6" t="s">
        <v>144</v>
      </c>
      <c r="J481" s="10">
        <f>VLOOKUP(I481,[1]TIPOS_CONTRATOS!$E$4:$F$19,2,FALSE)</f>
        <v>11</v>
      </c>
      <c r="K481" s="6">
        <v>186</v>
      </c>
      <c r="L481" s="11">
        <v>2021</v>
      </c>
      <c r="M481" s="6">
        <v>469</v>
      </c>
      <c r="N481" s="6">
        <v>498</v>
      </c>
      <c r="O481" s="12" t="s">
        <v>39</v>
      </c>
      <c r="P481" s="12" t="s">
        <v>56</v>
      </c>
      <c r="Q481" s="12">
        <v>44453</v>
      </c>
      <c r="R481" s="12">
        <v>44576</v>
      </c>
      <c r="S481" s="13">
        <v>6810000</v>
      </c>
      <c r="T481" s="13">
        <v>108328</v>
      </c>
      <c r="U481" s="14">
        <v>0</v>
      </c>
      <c r="V481" s="6" t="s">
        <v>83</v>
      </c>
      <c r="W481" s="10">
        <f>VLOOKUP(V481,[1]TIPOS_ANULACION!$D$5:$E$6,2,FALSE)</f>
        <v>1</v>
      </c>
      <c r="X481" s="13">
        <v>108328</v>
      </c>
      <c r="Y481" s="6"/>
      <c r="Z481" s="12"/>
      <c r="AA481" s="15">
        <v>0</v>
      </c>
      <c r="AB481" s="6" t="s">
        <v>145</v>
      </c>
      <c r="AC481" s="10">
        <f>VLOOKUP(AB481,'[1]ESTADOS ACTUALES CONTRATO'!$E$4:$F$11,2,FALSE)</f>
        <v>6</v>
      </c>
      <c r="AD481" s="6"/>
      <c r="AE481" s="6"/>
      <c r="AF481" s="6" t="s">
        <v>368</v>
      </c>
      <c r="AG481" s="16" t="s">
        <v>369</v>
      </c>
    </row>
    <row r="482" spans="1:33" hidden="1" x14ac:dyDescent="0.25">
      <c r="A482" s="4" t="s">
        <v>33</v>
      </c>
      <c r="B482" s="5">
        <f>VLOOKUP(A482,[1]LOCALIDAD!$A$3:$C$22,3,FALSE)</f>
        <v>3</v>
      </c>
      <c r="C482" s="6" t="s">
        <v>473</v>
      </c>
      <c r="D482" s="7" t="str">
        <f t="shared" si="7"/>
        <v>O230690</v>
      </c>
      <c r="E482" s="8" t="s">
        <v>474</v>
      </c>
      <c r="F482" s="8" t="s">
        <v>475</v>
      </c>
      <c r="G482" s="6">
        <v>52445223</v>
      </c>
      <c r="H482" s="8" t="s">
        <v>275</v>
      </c>
      <c r="I482" s="6" t="s">
        <v>144</v>
      </c>
      <c r="J482" s="10">
        <f>VLOOKUP(I482,[1]TIPOS_CONTRATOS!$E$4:$F$19,2,FALSE)</f>
        <v>11</v>
      </c>
      <c r="K482" s="6">
        <v>213</v>
      </c>
      <c r="L482" s="11">
        <v>2021</v>
      </c>
      <c r="M482" s="6">
        <v>470</v>
      </c>
      <c r="N482" s="6">
        <v>499</v>
      </c>
      <c r="O482" s="12" t="s">
        <v>39</v>
      </c>
      <c r="P482" s="12" t="s">
        <v>56</v>
      </c>
      <c r="Q482" s="12">
        <v>44460</v>
      </c>
      <c r="R482" s="12">
        <v>44576</v>
      </c>
      <c r="S482" s="13">
        <v>6810000</v>
      </c>
      <c r="T482" s="13">
        <v>34</v>
      </c>
      <c r="U482" s="14">
        <v>0</v>
      </c>
      <c r="V482" s="6" t="s">
        <v>83</v>
      </c>
      <c r="W482" s="10">
        <f>VLOOKUP(V482,[1]TIPOS_ANULACION!$D$5:$E$6,2,FALSE)</f>
        <v>1</v>
      </c>
      <c r="X482" s="13">
        <v>34</v>
      </c>
      <c r="Y482" s="6"/>
      <c r="Z482" s="12"/>
      <c r="AA482" s="15">
        <v>0</v>
      </c>
      <c r="AB482" s="6" t="s">
        <v>145</v>
      </c>
      <c r="AC482" s="10">
        <f>VLOOKUP(AB482,'[1]ESTADOS ACTUALES CONTRATO'!$E$4:$F$11,2,FALSE)</f>
        <v>6</v>
      </c>
      <c r="AD482" s="6"/>
      <c r="AE482" s="6"/>
      <c r="AF482" s="6" t="s">
        <v>368</v>
      </c>
      <c r="AG482" s="16" t="s">
        <v>369</v>
      </c>
    </row>
    <row r="483" spans="1:33" hidden="1" x14ac:dyDescent="0.25">
      <c r="A483" s="4" t="s">
        <v>33</v>
      </c>
      <c r="B483" s="5">
        <f>VLOOKUP(A483,[1]LOCALIDAD!$A$3:$C$22,3,FALSE)</f>
        <v>3</v>
      </c>
      <c r="C483" s="6" t="s">
        <v>473</v>
      </c>
      <c r="D483" s="7" t="str">
        <f t="shared" si="7"/>
        <v>O230690</v>
      </c>
      <c r="E483" s="8" t="s">
        <v>474</v>
      </c>
      <c r="F483" s="8" t="s">
        <v>475</v>
      </c>
      <c r="G483" s="6">
        <v>23866211</v>
      </c>
      <c r="H483" s="8" t="s">
        <v>265</v>
      </c>
      <c r="I483" s="6" t="s">
        <v>144</v>
      </c>
      <c r="J483" s="10">
        <f>VLOOKUP(I483,[1]TIPOS_CONTRATOS!$E$4:$F$19,2,FALSE)</f>
        <v>11</v>
      </c>
      <c r="K483" s="6">
        <v>222</v>
      </c>
      <c r="L483" s="11">
        <v>2021</v>
      </c>
      <c r="M483" s="6">
        <v>471</v>
      </c>
      <c r="N483" s="6">
        <v>500</v>
      </c>
      <c r="O483" s="12" t="s">
        <v>39</v>
      </c>
      <c r="P483" s="12" t="s">
        <v>56</v>
      </c>
      <c r="Q483" s="12">
        <v>44466</v>
      </c>
      <c r="R483" s="12">
        <v>44575</v>
      </c>
      <c r="S483" s="13">
        <v>6810000</v>
      </c>
      <c r="T483" s="13">
        <v>75670</v>
      </c>
      <c r="U483" s="14">
        <v>0</v>
      </c>
      <c r="V483" s="6" t="s">
        <v>83</v>
      </c>
      <c r="W483" s="10">
        <f>VLOOKUP(V483,[1]TIPOS_ANULACION!$D$5:$E$6,2,FALSE)</f>
        <v>1</v>
      </c>
      <c r="X483" s="13">
        <v>75670</v>
      </c>
      <c r="Y483" s="6"/>
      <c r="Z483" s="12"/>
      <c r="AA483" s="15">
        <v>0</v>
      </c>
      <c r="AB483" s="6" t="s">
        <v>145</v>
      </c>
      <c r="AC483" s="10">
        <f>VLOOKUP(AB483,'[1]ESTADOS ACTUALES CONTRATO'!$E$4:$F$11,2,FALSE)</f>
        <v>6</v>
      </c>
      <c r="AD483" s="6"/>
      <c r="AE483" s="6" t="s">
        <v>477</v>
      </c>
      <c r="AF483" s="6" t="s">
        <v>368</v>
      </c>
      <c r="AG483" s="16" t="s">
        <v>369</v>
      </c>
    </row>
    <row r="484" spans="1:33" hidden="1" x14ac:dyDescent="0.25">
      <c r="A484" s="4" t="s">
        <v>33</v>
      </c>
      <c r="B484" s="5">
        <f>VLOOKUP(A484,[1]LOCALIDAD!$A$3:$C$22,3,FALSE)</f>
        <v>3</v>
      </c>
      <c r="C484" s="6" t="s">
        <v>473</v>
      </c>
      <c r="D484" s="7" t="str">
        <f t="shared" si="7"/>
        <v>O230690</v>
      </c>
      <c r="E484" s="8" t="s">
        <v>474</v>
      </c>
      <c r="F484" s="8" t="s">
        <v>475</v>
      </c>
      <c r="G484" s="6">
        <v>20546554</v>
      </c>
      <c r="H484" s="8" t="s">
        <v>497</v>
      </c>
      <c r="I484" s="6" t="s">
        <v>87</v>
      </c>
      <c r="J484" s="10">
        <f>VLOOKUP(I484,[1]TIPOS_CONTRATOS!$E$4:$F$19,2,FALSE)</f>
        <v>2</v>
      </c>
      <c r="K484" s="6">
        <v>116</v>
      </c>
      <c r="L484" s="11">
        <v>2021</v>
      </c>
      <c r="M484" s="6">
        <v>472</v>
      </c>
      <c r="N484" s="6">
        <v>501</v>
      </c>
      <c r="O484" s="12" t="s">
        <v>39</v>
      </c>
      <c r="P484" s="12" t="s">
        <v>56</v>
      </c>
      <c r="Q484" s="12">
        <v>44386</v>
      </c>
      <c r="R484" s="12">
        <v>44568</v>
      </c>
      <c r="S484" s="13">
        <v>193061598</v>
      </c>
      <c r="T484" s="13">
        <v>25384540</v>
      </c>
      <c r="U484" s="14">
        <v>0</v>
      </c>
      <c r="V484" s="6"/>
      <c r="W484" s="10" t="e">
        <f>VLOOKUP(V484,[1]TIPOS_ANULACION!$D$5:$E$6,2,FALSE)</f>
        <v>#N/A</v>
      </c>
      <c r="X484" s="13"/>
      <c r="Y484" s="6"/>
      <c r="Z484" s="12"/>
      <c r="AA484" s="15">
        <v>25384540</v>
      </c>
      <c r="AB484" s="6" t="s">
        <v>41</v>
      </c>
      <c r="AC484" s="10">
        <f>VLOOKUP(AB484,'[1]ESTADOS ACTUALES CONTRATO'!$E$4:$F$11,2,FALSE)</f>
        <v>2</v>
      </c>
      <c r="AD484" s="6"/>
      <c r="AE484" s="6"/>
      <c r="AF484" s="6" t="s">
        <v>116</v>
      </c>
      <c r="AG484" s="16"/>
    </row>
    <row r="485" spans="1:33" hidden="1" x14ac:dyDescent="0.25">
      <c r="A485" s="4" t="s">
        <v>33</v>
      </c>
      <c r="B485" s="5">
        <f>VLOOKUP(A485,[1]LOCALIDAD!$A$3:$C$22,3,FALSE)</f>
        <v>3</v>
      </c>
      <c r="C485" s="6" t="s">
        <v>473</v>
      </c>
      <c r="D485" s="7" t="str">
        <f t="shared" si="7"/>
        <v>O230690</v>
      </c>
      <c r="E485" s="8" t="s">
        <v>474</v>
      </c>
      <c r="F485" s="8" t="s">
        <v>475</v>
      </c>
      <c r="G485" s="6">
        <v>1030574330</v>
      </c>
      <c r="H485" s="8" t="s">
        <v>206</v>
      </c>
      <c r="I485" s="6" t="s">
        <v>144</v>
      </c>
      <c r="J485" s="10">
        <f>VLOOKUP(I485,[1]TIPOS_CONTRATOS!$E$4:$F$19,2,FALSE)</f>
        <v>11</v>
      </c>
      <c r="K485" s="6">
        <v>144</v>
      </c>
      <c r="L485" s="11">
        <v>2021</v>
      </c>
      <c r="M485" s="6">
        <v>473</v>
      </c>
      <c r="N485" s="6">
        <v>502</v>
      </c>
      <c r="O485" s="12" t="s">
        <v>39</v>
      </c>
      <c r="P485" s="12" t="s">
        <v>56</v>
      </c>
      <c r="Q485" s="12">
        <v>44438</v>
      </c>
      <c r="R485" s="12">
        <v>44581</v>
      </c>
      <c r="S485" s="13">
        <v>28050000</v>
      </c>
      <c r="T485" s="13">
        <v>9194167</v>
      </c>
      <c r="U485" s="14">
        <v>0</v>
      </c>
      <c r="V485" s="6" t="s">
        <v>83</v>
      </c>
      <c r="W485" s="10">
        <f>VLOOKUP(V485,[1]TIPOS_ANULACION!$D$5:$E$6,2,FALSE)</f>
        <v>1</v>
      </c>
      <c r="X485" s="13">
        <v>9194167</v>
      </c>
      <c r="Y485" s="6"/>
      <c r="Z485" s="12"/>
      <c r="AA485" s="15">
        <v>0</v>
      </c>
      <c r="AB485" s="6" t="s">
        <v>145</v>
      </c>
      <c r="AC485" s="10">
        <f>VLOOKUP(AB485,'[1]ESTADOS ACTUALES CONTRATO'!$E$4:$F$11,2,FALSE)</f>
        <v>6</v>
      </c>
      <c r="AD485" s="6"/>
      <c r="AE485" s="6"/>
      <c r="AF485" s="6" t="s">
        <v>463</v>
      </c>
      <c r="AG485" s="16" t="s">
        <v>464</v>
      </c>
    </row>
    <row r="486" spans="1:33" hidden="1" x14ac:dyDescent="0.25">
      <c r="A486" s="4" t="s">
        <v>33</v>
      </c>
      <c r="B486" s="5">
        <f>VLOOKUP(A486,[1]LOCALIDAD!$A$3:$C$22,3,FALSE)</f>
        <v>3</v>
      </c>
      <c r="C486" s="6" t="s">
        <v>473</v>
      </c>
      <c r="D486" s="7" t="str">
        <f t="shared" si="7"/>
        <v>O230690</v>
      </c>
      <c r="E486" s="8" t="s">
        <v>474</v>
      </c>
      <c r="F486" s="8" t="s">
        <v>475</v>
      </c>
      <c r="G486" s="6">
        <v>1010236964</v>
      </c>
      <c r="H486" s="8" t="s">
        <v>197</v>
      </c>
      <c r="I486" s="6" t="s">
        <v>144</v>
      </c>
      <c r="J486" s="10">
        <f>VLOOKUP(I486,[1]TIPOS_CONTRATOS!$E$4:$F$19,2,FALSE)</f>
        <v>11</v>
      </c>
      <c r="K486" s="6">
        <v>128</v>
      </c>
      <c r="L486" s="11">
        <v>2021</v>
      </c>
      <c r="M486" s="6">
        <v>474</v>
      </c>
      <c r="N486" s="6">
        <v>503</v>
      </c>
      <c r="O486" s="12" t="s">
        <v>39</v>
      </c>
      <c r="P486" s="12" t="s">
        <v>56</v>
      </c>
      <c r="Q486" s="12">
        <v>44439</v>
      </c>
      <c r="R486" s="12">
        <v>44581</v>
      </c>
      <c r="S486" s="13">
        <v>8178000</v>
      </c>
      <c r="T486" s="13">
        <v>2726000</v>
      </c>
      <c r="U486" s="14">
        <v>0</v>
      </c>
      <c r="V486" s="6"/>
      <c r="W486" s="10" t="e">
        <f>VLOOKUP(V486,[1]TIPOS_ANULACION!$D$5:$E$6,2,FALSE)</f>
        <v>#N/A</v>
      </c>
      <c r="X486" s="13"/>
      <c r="Y486" s="6"/>
      <c r="Z486" s="12"/>
      <c r="AA486" s="15">
        <v>2726000</v>
      </c>
      <c r="AB486" s="6" t="s">
        <v>145</v>
      </c>
      <c r="AC486" s="10">
        <f>VLOOKUP(AB486,'[1]ESTADOS ACTUALES CONTRATO'!$E$4:$F$11,2,FALSE)</f>
        <v>6</v>
      </c>
      <c r="AD486" s="6"/>
      <c r="AE486" s="6"/>
      <c r="AF486" s="6" t="s">
        <v>146</v>
      </c>
      <c r="AG486" s="16" t="s">
        <v>147</v>
      </c>
    </row>
    <row r="487" spans="1:33" hidden="1" x14ac:dyDescent="0.25">
      <c r="A487" s="4" t="s">
        <v>33</v>
      </c>
      <c r="B487" s="5">
        <f>VLOOKUP(A487,[1]LOCALIDAD!$A$3:$C$22,3,FALSE)</f>
        <v>3</v>
      </c>
      <c r="C487" s="6" t="s">
        <v>473</v>
      </c>
      <c r="D487" s="7" t="str">
        <f t="shared" si="7"/>
        <v>O230690</v>
      </c>
      <c r="E487" s="8" t="s">
        <v>474</v>
      </c>
      <c r="F487" s="8" t="s">
        <v>475</v>
      </c>
      <c r="G487" s="6">
        <v>1010238165</v>
      </c>
      <c r="H487" s="8" t="s">
        <v>198</v>
      </c>
      <c r="I487" s="6" t="s">
        <v>144</v>
      </c>
      <c r="J487" s="10">
        <f>VLOOKUP(I487,[1]TIPOS_CONTRATOS!$E$4:$F$19,2,FALSE)</f>
        <v>11</v>
      </c>
      <c r="K487" s="6">
        <v>131</v>
      </c>
      <c r="L487" s="11">
        <v>2021</v>
      </c>
      <c r="M487" s="6">
        <v>475</v>
      </c>
      <c r="N487" s="6">
        <v>504</v>
      </c>
      <c r="O487" s="12" t="s">
        <v>39</v>
      </c>
      <c r="P487" s="12" t="s">
        <v>56</v>
      </c>
      <c r="Q487" s="12">
        <v>44439</v>
      </c>
      <c r="R487" s="12">
        <v>44581</v>
      </c>
      <c r="S487" s="13">
        <v>8178000</v>
      </c>
      <c r="T487" s="13">
        <v>2726000</v>
      </c>
      <c r="U487" s="14">
        <v>0</v>
      </c>
      <c r="V487" s="6" t="s">
        <v>83</v>
      </c>
      <c r="W487" s="10">
        <f>VLOOKUP(V487,[1]TIPOS_ANULACION!$D$5:$E$6,2,FALSE)</f>
        <v>1</v>
      </c>
      <c r="X487" s="13">
        <v>2726000</v>
      </c>
      <c r="Y487" s="6"/>
      <c r="Z487" s="12"/>
      <c r="AA487" s="15">
        <v>0</v>
      </c>
      <c r="AB487" s="6" t="s">
        <v>57</v>
      </c>
      <c r="AC487" s="10">
        <f>VLOOKUP(AB487,'[1]ESTADOS ACTUALES CONTRATO'!$E$4:$F$11,2,FALSE)</f>
        <v>3</v>
      </c>
      <c r="AD487" s="6"/>
      <c r="AE487" s="6" t="s">
        <v>477</v>
      </c>
      <c r="AF487" s="6" t="s">
        <v>146</v>
      </c>
      <c r="AG487" s="16" t="s">
        <v>147</v>
      </c>
    </row>
    <row r="488" spans="1:33" hidden="1" x14ac:dyDescent="0.25">
      <c r="A488" s="4" t="s">
        <v>33</v>
      </c>
      <c r="B488" s="5">
        <f>VLOOKUP(A488,[1]LOCALIDAD!$A$3:$C$22,3,FALSE)</f>
        <v>3</v>
      </c>
      <c r="C488" s="6" t="s">
        <v>473</v>
      </c>
      <c r="D488" s="7" t="str">
        <f t="shared" si="7"/>
        <v>O230690</v>
      </c>
      <c r="E488" s="8" t="s">
        <v>474</v>
      </c>
      <c r="F488" s="8" t="s">
        <v>475</v>
      </c>
      <c r="G488" s="6">
        <v>1026300965</v>
      </c>
      <c r="H488" s="8" t="s">
        <v>202</v>
      </c>
      <c r="I488" s="6" t="s">
        <v>144</v>
      </c>
      <c r="J488" s="10">
        <f>VLOOKUP(I488,[1]TIPOS_CONTRATOS!$E$4:$F$19,2,FALSE)</f>
        <v>11</v>
      </c>
      <c r="K488" s="6">
        <v>129</v>
      </c>
      <c r="L488" s="11">
        <v>2021</v>
      </c>
      <c r="M488" s="6">
        <v>476</v>
      </c>
      <c r="N488" s="6">
        <v>505</v>
      </c>
      <c r="O488" s="12" t="s">
        <v>39</v>
      </c>
      <c r="P488" s="12" t="s">
        <v>56</v>
      </c>
      <c r="Q488" s="12">
        <v>44439</v>
      </c>
      <c r="R488" s="12">
        <v>44581</v>
      </c>
      <c r="S488" s="13">
        <v>8178000</v>
      </c>
      <c r="T488" s="13">
        <v>2726000</v>
      </c>
      <c r="U488" s="14">
        <v>0</v>
      </c>
      <c r="V488" s="6" t="s">
        <v>83</v>
      </c>
      <c r="W488" s="10">
        <f>VLOOKUP(V488,[1]TIPOS_ANULACION!$D$5:$E$6,2,FALSE)</f>
        <v>1</v>
      </c>
      <c r="X488" s="13">
        <v>2726000</v>
      </c>
      <c r="Y488" s="6"/>
      <c r="Z488" s="12"/>
      <c r="AA488" s="15">
        <v>0</v>
      </c>
      <c r="AB488" s="6" t="s">
        <v>57</v>
      </c>
      <c r="AC488" s="10">
        <f>VLOOKUP(AB488,'[1]ESTADOS ACTUALES CONTRATO'!$E$4:$F$11,2,FALSE)</f>
        <v>3</v>
      </c>
      <c r="AD488" s="6"/>
      <c r="AE488" s="6" t="s">
        <v>477</v>
      </c>
      <c r="AF488" s="6" t="s">
        <v>463</v>
      </c>
      <c r="AG488" s="16" t="s">
        <v>464</v>
      </c>
    </row>
    <row r="489" spans="1:33" hidden="1" x14ac:dyDescent="0.25">
      <c r="A489" s="4" t="s">
        <v>33</v>
      </c>
      <c r="B489" s="5">
        <f>VLOOKUP(A489,[1]LOCALIDAD!$A$3:$C$22,3,FALSE)</f>
        <v>3</v>
      </c>
      <c r="C489" s="6" t="s">
        <v>473</v>
      </c>
      <c r="D489" s="7" t="str">
        <f t="shared" si="7"/>
        <v>O230690</v>
      </c>
      <c r="E489" s="8" t="s">
        <v>474</v>
      </c>
      <c r="F489" s="8" t="s">
        <v>475</v>
      </c>
      <c r="G489" s="6">
        <v>7179156</v>
      </c>
      <c r="H489" s="8" t="s">
        <v>498</v>
      </c>
      <c r="I489" s="6" t="s">
        <v>144</v>
      </c>
      <c r="J489" s="10">
        <f>VLOOKUP(I489,[1]TIPOS_CONTRATOS!$E$4:$F$19,2,FALSE)</f>
        <v>11</v>
      </c>
      <c r="K489" s="6">
        <v>226</v>
      </c>
      <c r="L489" s="11">
        <v>2021</v>
      </c>
      <c r="M489" s="6">
        <v>477</v>
      </c>
      <c r="N489" s="6">
        <v>506</v>
      </c>
      <c r="O489" s="12" t="s">
        <v>39</v>
      </c>
      <c r="P489" s="12" t="s">
        <v>56</v>
      </c>
      <c r="Q489" s="12">
        <v>44473</v>
      </c>
      <c r="R489" s="12">
        <v>44581</v>
      </c>
      <c r="S489" s="13">
        <v>18700000</v>
      </c>
      <c r="T489" s="13">
        <v>5610000</v>
      </c>
      <c r="U489" s="14">
        <v>0</v>
      </c>
      <c r="V489" s="6" t="s">
        <v>83</v>
      </c>
      <c r="W489" s="10">
        <f>VLOOKUP(V489,[1]TIPOS_ANULACION!$D$5:$E$6,2,FALSE)</f>
        <v>1</v>
      </c>
      <c r="X489" s="13">
        <v>5142500</v>
      </c>
      <c r="Y489" s="6"/>
      <c r="Z489" s="12"/>
      <c r="AA489" s="15">
        <v>467500</v>
      </c>
      <c r="AB489" s="6" t="s">
        <v>145</v>
      </c>
      <c r="AC489" s="10">
        <f>VLOOKUP(AB489,'[1]ESTADOS ACTUALES CONTRATO'!$E$4:$F$11,2,FALSE)</f>
        <v>6</v>
      </c>
      <c r="AD489" s="6"/>
      <c r="AE489" s="6"/>
      <c r="AF489" s="6" t="s">
        <v>146</v>
      </c>
      <c r="AG489" s="16" t="s">
        <v>147</v>
      </c>
    </row>
    <row r="490" spans="1:33" hidden="1" x14ac:dyDescent="0.25">
      <c r="A490" s="4" t="s">
        <v>33</v>
      </c>
      <c r="B490" s="5">
        <f>VLOOKUP(A490,[1]LOCALIDAD!$A$3:$C$22,3,FALSE)</f>
        <v>3</v>
      </c>
      <c r="C490" s="6" t="s">
        <v>473</v>
      </c>
      <c r="D490" s="7" t="str">
        <f t="shared" si="7"/>
        <v>O230690</v>
      </c>
      <c r="E490" s="8" t="s">
        <v>474</v>
      </c>
      <c r="F490" s="8" t="s">
        <v>475</v>
      </c>
      <c r="G490" s="6">
        <v>1032395925</v>
      </c>
      <c r="H490" s="8" t="s">
        <v>188</v>
      </c>
      <c r="I490" s="6" t="s">
        <v>144</v>
      </c>
      <c r="J490" s="10">
        <f>VLOOKUP(I490,[1]TIPOS_CONTRATOS!$E$4:$F$19,2,FALSE)</f>
        <v>11</v>
      </c>
      <c r="K490" s="6">
        <v>240</v>
      </c>
      <c r="L490" s="11">
        <v>2021</v>
      </c>
      <c r="M490" s="6">
        <v>478</v>
      </c>
      <c r="N490" s="6">
        <v>507</v>
      </c>
      <c r="O490" s="12" t="s">
        <v>39</v>
      </c>
      <c r="P490" s="12" t="s">
        <v>40</v>
      </c>
      <c r="Q490" s="12">
        <v>44494</v>
      </c>
      <c r="R490" s="12">
        <v>44581</v>
      </c>
      <c r="S490" s="13">
        <v>11468000</v>
      </c>
      <c r="T490" s="13">
        <v>5160600</v>
      </c>
      <c r="U490" s="14">
        <v>0</v>
      </c>
      <c r="V490" s="6" t="s">
        <v>83</v>
      </c>
      <c r="W490" s="10">
        <f>VLOOKUP(V490,[1]TIPOS_ANULACION!$D$5:$E$6,2,FALSE)</f>
        <v>1</v>
      </c>
      <c r="X490" s="13">
        <v>5160600</v>
      </c>
      <c r="Y490" s="6"/>
      <c r="Z490" s="12"/>
      <c r="AA490" s="15">
        <v>0</v>
      </c>
      <c r="AB490" s="6" t="s">
        <v>145</v>
      </c>
      <c r="AC490" s="10">
        <f>VLOOKUP(AB490,'[1]ESTADOS ACTUALES CONTRATO'!$E$4:$F$11,2,FALSE)</f>
        <v>6</v>
      </c>
      <c r="AD490" s="6"/>
      <c r="AE490" s="6" t="s">
        <v>477</v>
      </c>
      <c r="AF490" s="6" t="s">
        <v>463</v>
      </c>
      <c r="AG490" s="16" t="s">
        <v>464</v>
      </c>
    </row>
    <row r="491" spans="1:33" hidden="1" x14ac:dyDescent="0.25">
      <c r="A491" s="4" t="s">
        <v>33</v>
      </c>
      <c r="B491" s="5">
        <f>VLOOKUP(A491,[1]LOCALIDAD!$A$3:$C$22,3,FALSE)</f>
        <v>3</v>
      </c>
      <c r="C491" s="6" t="s">
        <v>473</v>
      </c>
      <c r="D491" s="7" t="str">
        <f t="shared" si="7"/>
        <v>O230690</v>
      </c>
      <c r="E491" s="8" t="s">
        <v>474</v>
      </c>
      <c r="F491" s="8" t="s">
        <v>475</v>
      </c>
      <c r="G491" s="6">
        <v>901540962</v>
      </c>
      <c r="H491" s="8" t="s">
        <v>499</v>
      </c>
      <c r="I491" s="6" t="s">
        <v>47</v>
      </c>
      <c r="J491" s="10">
        <f>VLOOKUP(I491,[1]TIPOS_CONTRATOS!$E$4:$F$19,2,FALSE)</f>
        <v>10</v>
      </c>
      <c r="K491" s="6">
        <v>255</v>
      </c>
      <c r="L491" s="11">
        <v>2021</v>
      </c>
      <c r="M491" s="6">
        <v>479</v>
      </c>
      <c r="N491" s="6">
        <v>508</v>
      </c>
      <c r="O491" s="12" t="s">
        <v>39</v>
      </c>
      <c r="P491" s="12" t="s">
        <v>56</v>
      </c>
      <c r="Q491" s="12">
        <v>44545</v>
      </c>
      <c r="R491" s="12">
        <v>44675</v>
      </c>
      <c r="S491" s="13">
        <v>164475255</v>
      </c>
      <c r="T491" s="13">
        <v>21566965</v>
      </c>
      <c r="U491" s="14">
        <v>21566370</v>
      </c>
      <c r="V491" s="6"/>
      <c r="W491" s="10" t="e">
        <f>VLOOKUP(V491,[1]TIPOS_ANULACION!$D$5:$E$6,2,FALSE)</f>
        <v>#N/A</v>
      </c>
      <c r="X491" s="13"/>
      <c r="Y491" s="6"/>
      <c r="Z491" s="12"/>
      <c r="AA491" s="15">
        <v>595</v>
      </c>
      <c r="AB491" s="6" t="s">
        <v>57</v>
      </c>
      <c r="AC491" s="10">
        <f>VLOOKUP(AB491,'[1]ESTADOS ACTUALES CONTRATO'!$E$4:$F$11,2,FALSE)</f>
        <v>3</v>
      </c>
      <c r="AD491" s="6"/>
      <c r="AE491" s="6" t="s">
        <v>500</v>
      </c>
      <c r="AF491" s="6" t="s">
        <v>180</v>
      </c>
      <c r="AG491" s="16" t="s">
        <v>181</v>
      </c>
    </row>
    <row r="492" spans="1:33" hidden="1" x14ac:dyDescent="0.25">
      <c r="A492" s="4" t="s">
        <v>33</v>
      </c>
      <c r="B492" s="5">
        <f>VLOOKUP(A492,[1]LOCALIDAD!$A$3:$C$22,3,FALSE)</f>
        <v>3</v>
      </c>
      <c r="C492" s="6" t="s">
        <v>473</v>
      </c>
      <c r="D492" s="7" t="str">
        <f t="shared" si="7"/>
        <v>O230690</v>
      </c>
      <c r="E492" s="8" t="s">
        <v>474</v>
      </c>
      <c r="F492" s="8" t="s">
        <v>475</v>
      </c>
      <c r="G492" s="6">
        <v>860401734</v>
      </c>
      <c r="H492" s="8" t="s">
        <v>501</v>
      </c>
      <c r="I492" s="6" t="s">
        <v>47</v>
      </c>
      <c r="J492" s="10">
        <f>VLOOKUP(I492,[1]TIPOS_CONTRATOS!$E$4:$F$19,2,FALSE)</f>
        <v>10</v>
      </c>
      <c r="K492" s="6">
        <v>274</v>
      </c>
      <c r="L492" s="11">
        <v>2021</v>
      </c>
      <c r="M492" s="6">
        <v>480</v>
      </c>
      <c r="N492" s="6">
        <v>509</v>
      </c>
      <c r="O492" s="12" t="s">
        <v>39</v>
      </c>
      <c r="P492" s="12" t="s">
        <v>56</v>
      </c>
      <c r="Q492" s="12">
        <v>44586</v>
      </c>
      <c r="R492" s="12">
        <v>44715</v>
      </c>
      <c r="S492" s="13">
        <v>46090380</v>
      </c>
      <c r="T492" s="13">
        <v>4609038</v>
      </c>
      <c r="U492" s="14">
        <v>0</v>
      </c>
      <c r="V492" s="6"/>
      <c r="W492" s="10" t="e">
        <f>VLOOKUP(V492,[1]TIPOS_ANULACION!$D$5:$E$6,2,FALSE)</f>
        <v>#N/A</v>
      </c>
      <c r="X492" s="13"/>
      <c r="Y492" s="6"/>
      <c r="Z492" s="12"/>
      <c r="AA492" s="15">
        <v>4609038</v>
      </c>
      <c r="AB492" s="6" t="s">
        <v>57</v>
      </c>
      <c r="AC492" s="10">
        <f>VLOOKUP(AB492,'[1]ESTADOS ACTUALES CONTRATO'!$E$4:$F$11,2,FALSE)</f>
        <v>3</v>
      </c>
      <c r="AD492" s="6"/>
      <c r="AE492" s="6" t="s">
        <v>502</v>
      </c>
      <c r="AF492" s="6" t="s">
        <v>119</v>
      </c>
      <c r="AG492" s="16" t="s">
        <v>120</v>
      </c>
    </row>
    <row r="493" spans="1:33" hidden="1" x14ac:dyDescent="0.25">
      <c r="A493" s="4" t="s">
        <v>33</v>
      </c>
      <c r="B493" s="5">
        <f>VLOOKUP(A493,[1]LOCALIDAD!$A$3:$C$22,3,FALSE)</f>
        <v>3</v>
      </c>
      <c r="C493" s="6" t="s">
        <v>473</v>
      </c>
      <c r="D493" s="7" t="str">
        <f t="shared" si="7"/>
        <v>O230690</v>
      </c>
      <c r="E493" s="8" t="s">
        <v>474</v>
      </c>
      <c r="F493" s="8" t="s">
        <v>475</v>
      </c>
      <c r="G493" s="6">
        <v>800091076</v>
      </c>
      <c r="H493" s="8" t="s">
        <v>503</v>
      </c>
      <c r="I493" s="6" t="s">
        <v>105</v>
      </c>
      <c r="J493" s="10">
        <f>VLOOKUP(I493,[1]TIPOS_CONTRATOS!$E$4:$F$19,2,FALSE)</f>
        <v>5</v>
      </c>
      <c r="K493" s="6">
        <v>118</v>
      </c>
      <c r="L493" s="11">
        <v>2021</v>
      </c>
      <c r="M493" s="6">
        <v>481</v>
      </c>
      <c r="N493" s="6">
        <v>510</v>
      </c>
      <c r="O493" s="12" t="s">
        <v>39</v>
      </c>
      <c r="P493" s="12" t="s">
        <v>40</v>
      </c>
      <c r="Q493" s="12">
        <v>44393</v>
      </c>
      <c r="R493" s="12">
        <v>44757</v>
      </c>
      <c r="S493" s="13">
        <v>945384445</v>
      </c>
      <c r="T493" s="13">
        <v>50000000</v>
      </c>
      <c r="U493" s="14">
        <v>0</v>
      </c>
      <c r="V493" s="6"/>
      <c r="W493" s="10" t="e">
        <f>VLOOKUP(V493,[1]TIPOS_ANULACION!$D$5:$E$6,2,FALSE)</f>
        <v>#N/A</v>
      </c>
      <c r="X493" s="13"/>
      <c r="Y493" s="6"/>
      <c r="Z493" s="12"/>
      <c r="AA493" s="15">
        <v>50000000</v>
      </c>
      <c r="AB493" s="6" t="s">
        <v>41</v>
      </c>
      <c r="AC493" s="10">
        <f>VLOOKUP(AB493,'[1]ESTADOS ACTUALES CONTRATO'!$E$4:$F$11,2,FALSE)</f>
        <v>2</v>
      </c>
      <c r="AD493" s="6"/>
      <c r="AE493" s="18"/>
      <c r="AF493" s="6" t="s">
        <v>129</v>
      </c>
      <c r="AG493" s="16" t="s">
        <v>130</v>
      </c>
    </row>
    <row r="494" spans="1:33" hidden="1" x14ac:dyDescent="0.25">
      <c r="A494" s="4" t="s">
        <v>33</v>
      </c>
      <c r="B494" s="5">
        <f>VLOOKUP(A494,[1]LOCALIDAD!$A$3:$C$22,3,FALSE)</f>
        <v>3</v>
      </c>
      <c r="C494" s="6" t="s">
        <v>473</v>
      </c>
      <c r="D494" s="7" t="str">
        <f t="shared" si="7"/>
        <v>O230690</v>
      </c>
      <c r="E494" s="8" t="s">
        <v>474</v>
      </c>
      <c r="F494" s="8" t="s">
        <v>475</v>
      </c>
      <c r="G494" s="6">
        <v>52786358</v>
      </c>
      <c r="H494" s="8" t="s">
        <v>129</v>
      </c>
      <c r="I494" s="6" t="s">
        <v>144</v>
      </c>
      <c r="J494" s="10">
        <f>VLOOKUP(I494,[1]TIPOS_CONTRATOS!$E$4:$F$19,2,FALSE)</f>
        <v>11</v>
      </c>
      <c r="K494" s="6">
        <v>134</v>
      </c>
      <c r="L494" s="11">
        <v>2021</v>
      </c>
      <c r="M494" s="6">
        <v>482</v>
      </c>
      <c r="N494" s="6">
        <v>511</v>
      </c>
      <c r="O494" s="12" t="s">
        <v>39</v>
      </c>
      <c r="P494" s="12" t="s">
        <v>40</v>
      </c>
      <c r="Q494" s="12">
        <v>44432</v>
      </c>
      <c r="R494" s="12">
        <v>44561</v>
      </c>
      <c r="S494" s="13">
        <v>27900000</v>
      </c>
      <c r="T494" s="13">
        <v>4278000</v>
      </c>
      <c r="U494" s="14">
        <v>0</v>
      </c>
      <c r="V494" s="6"/>
      <c r="W494" s="10" t="e">
        <f>VLOOKUP(V494,[1]TIPOS_ANULACION!$D$5:$E$6,2,FALSE)</f>
        <v>#N/A</v>
      </c>
      <c r="X494" s="13"/>
      <c r="Y494" s="6"/>
      <c r="Z494" s="12"/>
      <c r="AA494" s="15">
        <v>4278000</v>
      </c>
      <c r="AB494" s="6" t="s">
        <v>145</v>
      </c>
      <c r="AC494" s="10">
        <f>VLOOKUP(AB494,'[1]ESTADOS ACTUALES CONTRATO'!$E$4:$F$11,2,FALSE)</f>
        <v>6</v>
      </c>
      <c r="AD494" s="6"/>
      <c r="AE494" s="6"/>
      <c r="AF494" s="6" t="s">
        <v>199</v>
      </c>
      <c r="AG494" s="16" t="s">
        <v>200</v>
      </c>
    </row>
    <row r="495" spans="1:33" hidden="1" x14ac:dyDescent="0.25">
      <c r="A495" s="4" t="s">
        <v>33</v>
      </c>
      <c r="B495" s="5">
        <f>VLOOKUP(A495,[1]LOCALIDAD!$A$3:$C$22,3,FALSE)</f>
        <v>3</v>
      </c>
      <c r="C495" s="6" t="s">
        <v>473</v>
      </c>
      <c r="D495" s="7" t="str">
        <f t="shared" si="7"/>
        <v>O230690</v>
      </c>
      <c r="E495" s="8" t="s">
        <v>474</v>
      </c>
      <c r="F495" s="8" t="s">
        <v>475</v>
      </c>
      <c r="G495" s="6">
        <v>900959051</v>
      </c>
      <c r="H495" s="8" t="s">
        <v>164</v>
      </c>
      <c r="I495" s="6" t="s">
        <v>77</v>
      </c>
      <c r="J495" s="10">
        <f>VLOOKUP(I495,[1]TIPOS_CONTRATOS!$E$4:$F$19,2,FALSE)</f>
        <v>6</v>
      </c>
      <c r="K495" s="6">
        <v>242</v>
      </c>
      <c r="L495" s="11">
        <v>2021</v>
      </c>
      <c r="M495" s="6">
        <v>483</v>
      </c>
      <c r="N495" s="6">
        <v>512</v>
      </c>
      <c r="O495" s="12" t="s">
        <v>39</v>
      </c>
      <c r="P495" s="12" t="s">
        <v>40</v>
      </c>
      <c r="Q495" s="12">
        <v>44516</v>
      </c>
      <c r="R495" s="12">
        <v>44757</v>
      </c>
      <c r="S495" s="13">
        <v>211096000</v>
      </c>
      <c r="T495" s="13">
        <v>47475310</v>
      </c>
      <c r="U495" s="14">
        <v>46856390</v>
      </c>
      <c r="V495" s="6"/>
      <c r="W495" s="10" t="e">
        <f>VLOOKUP(V495,[1]TIPOS_ANULACION!$D$5:$E$6,2,FALSE)</f>
        <v>#N/A</v>
      </c>
      <c r="X495" s="13"/>
      <c r="Y495" s="6"/>
      <c r="Z495" s="12"/>
      <c r="AA495" s="15">
        <v>618920</v>
      </c>
      <c r="AB495" s="6" t="s">
        <v>57</v>
      </c>
      <c r="AC495" s="10">
        <f>VLOOKUP(AB495,'[1]ESTADOS ACTUALES CONTRATO'!$E$4:$F$11,2,FALSE)</f>
        <v>3</v>
      </c>
      <c r="AD495" s="6"/>
      <c r="AE495" s="6" t="s">
        <v>504</v>
      </c>
      <c r="AF495" s="6" t="s">
        <v>223</v>
      </c>
      <c r="AG495" s="16" t="s">
        <v>224</v>
      </c>
    </row>
    <row r="496" spans="1:33" hidden="1" x14ac:dyDescent="0.25">
      <c r="A496" s="4" t="s">
        <v>33</v>
      </c>
      <c r="B496" s="5">
        <f>VLOOKUP(A496,[1]LOCALIDAD!$A$3:$C$22,3,FALSE)</f>
        <v>3</v>
      </c>
      <c r="C496" s="6" t="s">
        <v>473</v>
      </c>
      <c r="D496" s="7" t="str">
        <f t="shared" si="7"/>
        <v>O230690</v>
      </c>
      <c r="E496" s="8" t="s">
        <v>474</v>
      </c>
      <c r="F496" s="8" t="s">
        <v>475</v>
      </c>
      <c r="G496" s="6">
        <v>901535524</v>
      </c>
      <c r="H496" s="8" t="s">
        <v>505</v>
      </c>
      <c r="I496" s="6" t="s">
        <v>47</v>
      </c>
      <c r="J496" s="10">
        <f>VLOOKUP(I496,[1]TIPOS_CONTRATOS!$E$4:$F$19,2,FALSE)</f>
        <v>10</v>
      </c>
      <c r="K496" s="6">
        <v>245</v>
      </c>
      <c r="L496" s="11">
        <v>2021</v>
      </c>
      <c r="M496" s="6">
        <v>484</v>
      </c>
      <c r="N496" s="6">
        <v>513</v>
      </c>
      <c r="O496" s="12" t="s">
        <v>39</v>
      </c>
      <c r="P496" s="12" t="s">
        <v>56</v>
      </c>
      <c r="Q496" s="12">
        <v>44516</v>
      </c>
      <c r="R496" s="12">
        <v>44853</v>
      </c>
      <c r="S496" s="13">
        <v>723486000</v>
      </c>
      <c r="T496" s="13">
        <v>24072035</v>
      </c>
      <c r="U496" s="14">
        <v>24072035</v>
      </c>
      <c r="V496" s="6"/>
      <c r="W496" s="10" t="e">
        <f>VLOOKUP(V496,[1]TIPOS_ANULACION!$D$5:$E$6,2,FALSE)</f>
        <v>#N/A</v>
      </c>
      <c r="X496" s="13"/>
      <c r="Y496" s="6"/>
      <c r="Z496" s="12"/>
      <c r="AA496" s="15">
        <v>0</v>
      </c>
      <c r="AB496" s="6" t="s">
        <v>57</v>
      </c>
      <c r="AC496" s="10">
        <f>VLOOKUP(AB496,'[1]ESTADOS ACTUALES CONTRATO'!$E$4:$F$11,2,FALSE)</f>
        <v>3</v>
      </c>
      <c r="AD496" s="6"/>
      <c r="AE496" s="6" t="s">
        <v>506</v>
      </c>
      <c r="AF496" s="6" t="s">
        <v>507</v>
      </c>
      <c r="AG496" s="16"/>
    </row>
    <row r="497" spans="1:33" hidden="1" x14ac:dyDescent="0.25">
      <c r="A497" s="4" t="s">
        <v>33</v>
      </c>
      <c r="B497" s="5">
        <f>VLOOKUP(A497,[1]LOCALIDAD!$A$3:$C$22,3,FALSE)</f>
        <v>3</v>
      </c>
      <c r="C497" s="6" t="s">
        <v>473</v>
      </c>
      <c r="D497" s="7" t="str">
        <f t="shared" si="7"/>
        <v>O230690</v>
      </c>
      <c r="E497" s="8" t="s">
        <v>474</v>
      </c>
      <c r="F497" s="8" t="s">
        <v>475</v>
      </c>
      <c r="G497" s="6">
        <v>830089058</v>
      </c>
      <c r="H497" s="8" t="s">
        <v>508</v>
      </c>
      <c r="I497" s="6" t="s">
        <v>47</v>
      </c>
      <c r="J497" s="10">
        <f>VLOOKUP(I497,[1]TIPOS_CONTRATOS!$E$4:$F$19,2,FALSE)</f>
        <v>10</v>
      </c>
      <c r="K497" s="6">
        <v>260</v>
      </c>
      <c r="L497" s="11">
        <v>2021</v>
      </c>
      <c r="M497" s="6">
        <v>485</v>
      </c>
      <c r="N497" s="6">
        <v>514</v>
      </c>
      <c r="O497" s="12" t="s">
        <v>39</v>
      </c>
      <c r="P497" s="12" t="s">
        <v>56</v>
      </c>
      <c r="Q497" s="12">
        <v>44599</v>
      </c>
      <c r="R497" s="12">
        <v>44779</v>
      </c>
      <c r="S497" s="13">
        <v>108183663</v>
      </c>
      <c r="T497" s="13">
        <v>10892134</v>
      </c>
      <c r="U497" s="14">
        <v>0</v>
      </c>
      <c r="V497" s="6"/>
      <c r="W497" s="10" t="e">
        <f>VLOOKUP(V497,[1]TIPOS_ANULACION!$D$5:$E$6,2,FALSE)</f>
        <v>#N/A</v>
      </c>
      <c r="X497" s="13"/>
      <c r="Y497" s="6"/>
      <c r="Z497" s="12"/>
      <c r="AA497" s="15">
        <v>10892134</v>
      </c>
      <c r="AB497" s="6" t="s">
        <v>41</v>
      </c>
      <c r="AC497" s="10">
        <f>VLOOKUP(AB497,'[1]ESTADOS ACTUALES CONTRATO'!$E$4:$F$11,2,FALSE)</f>
        <v>2</v>
      </c>
      <c r="AD497" s="6"/>
      <c r="AE497" s="6" t="s">
        <v>509</v>
      </c>
      <c r="AF497" s="6" t="s">
        <v>223</v>
      </c>
      <c r="AG497" s="16" t="s">
        <v>224</v>
      </c>
    </row>
    <row r="498" spans="1:33" hidden="1" x14ac:dyDescent="0.25">
      <c r="A498" s="4" t="s">
        <v>33</v>
      </c>
      <c r="B498" s="5">
        <f>VLOOKUP(A498,[1]LOCALIDAD!$A$3:$C$22,3,FALSE)</f>
        <v>3</v>
      </c>
      <c r="C498" s="6" t="s">
        <v>473</v>
      </c>
      <c r="D498" s="7" t="str">
        <f t="shared" si="7"/>
        <v>O230690</v>
      </c>
      <c r="E498" s="8" t="s">
        <v>474</v>
      </c>
      <c r="F498" s="8" t="s">
        <v>475</v>
      </c>
      <c r="G498" s="6">
        <v>900018217</v>
      </c>
      <c r="H498" s="8" t="s">
        <v>510</v>
      </c>
      <c r="I498" s="6" t="s">
        <v>47</v>
      </c>
      <c r="J498" s="10">
        <f>VLOOKUP(I498,[1]TIPOS_CONTRATOS!$E$4:$F$19,2,FALSE)</f>
        <v>10</v>
      </c>
      <c r="K498" s="6">
        <v>263</v>
      </c>
      <c r="L498" s="11">
        <v>2021</v>
      </c>
      <c r="M498" s="6">
        <v>486</v>
      </c>
      <c r="N498" s="6">
        <v>515</v>
      </c>
      <c r="O498" s="12" t="s">
        <v>39</v>
      </c>
      <c r="P498" s="12" t="s">
        <v>40</v>
      </c>
      <c r="Q498" s="12">
        <v>44536</v>
      </c>
      <c r="R498" s="12">
        <v>44656</v>
      </c>
      <c r="S498" s="13">
        <v>113984863</v>
      </c>
      <c r="T498" s="13">
        <v>12700000</v>
      </c>
      <c r="U498" s="14">
        <v>12700000</v>
      </c>
      <c r="V498" s="6"/>
      <c r="W498" s="10" t="e">
        <f>VLOOKUP(V498,[1]TIPOS_ANULACION!$D$5:$E$6,2,FALSE)</f>
        <v>#N/A</v>
      </c>
      <c r="X498" s="13"/>
      <c r="Y498" s="6"/>
      <c r="Z498" s="12"/>
      <c r="AA498" s="15">
        <v>0</v>
      </c>
      <c r="AB498" s="6" t="s">
        <v>57</v>
      </c>
      <c r="AC498" s="10">
        <f>VLOOKUP(AB498,'[1]ESTADOS ACTUALES CONTRATO'!$E$4:$F$11,2,FALSE)</f>
        <v>3</v>
      </c>
      <c r="AD498" s="6"/>
      <c r="AE498" s="18" t="s">
        <v>511</v>
      </c>
      <c r="AF498" s="6" t="s">
        <v>129</v>
      </c>
      <c r="AG498" s="16" t="s">
        <v>130</v>
      </c>
    </row>
    <row r="499" spans="1:33" ht="105" hidden="1" x14ac:dyDescent="0.25">
      <c r="A499" s="4" t="s">
        <v>33</v>
      </c>
      <c r="B499" s="5">
        <f>VLOOKUP(A499,[1]LOCALIDAD!$A$3:$C$22,3,FALSE)</f>
        <v>3</v>
      </c>
      <c r="C499" s="6" t="s">
        <v>473</v>
      </c>
      <c r="D499" s="7" t="str">
        <f t="shared" si="7"/>
        <v>O230690</v>
      </c>
      <c r="E499" s="8" t="s">
        <v>474</v>
      </c>
      <c r="F499" s="8" t="s">
        <v>475</v>
      </c>
      <c r="G499" s="6">
        <v>900175374</v>
      </c>
      <c r="H499" s="8" t="s">
        <v>512</v>
      </c>
      <c r="I499" s="6" t="s">
        <v>47</v>
      </c>
      <c r="J499" s="10">
        <f>VLOOKUP(I499,[1]TIPOS_CONTRATOS!$E$4:$F$19,2,FALSE)</f>
        <v>10</v>
      </c>
      <c r="K499" s="6">
        <v>285</v>
      </c>
      <c r="L499" s="11">
        <v>2021</v>
      </c>
      <c r="M499" s="6">
        <v>487</v>
      </c>
      <c r="N499" s="6">
        <v>516</v>
      </c>
      <c r="O499" s="12" t="s">
        <v>39</v>
      </c>
      <c r="P499" s="12" t="s">
        <v>56</v>
      </c>
      <c r="Q499" s="12">
        <v>44599</v>
      </c>
      <c r="R499" s="12">
        <v>44767</v>
      </c>
      <c r="S499" s="13">
        <v>324695560</v>
      </c>
      <c r="T499" s="13">
        <v>10902312</v>
      </c>
      <c r="U499" s="14">
        <v>0</v>
      </c>
      <c r="V499" s="6"/>
      <c r="W499" s="10" t="e">
        <f>VLOOKUP(V499,[1]TIPOS_ANULACION!$D$5:$E$6,2,FALSE)</f>
        <v>#N/A</v>
      </c>
      <c r="X499" s="13"/>
      <c r="Y499" s="6"/>
      <c r="Z499" s="12"/>
      <c r="AA499" s="15">
        <v>10902312</v>
      </c>
      <c r="AB499" s="6" t="s">
        <v>57</v>
      </c>
      <c r="AC499" s="10">
        <f>VLOOKUP(AB499,'[1]ESTADOS ACTUALES CONTRATO'!$E$4:$F$11,2,FALSE)</f>
        <v>3</v>
      </c>
      <c r="AD499" s="6"/>
      <c r="AE499" s="18" t="s">
        <v>513</v>
      </c>
      <c r="AF499" s="6" t="s">
        <v>129</v>
      </c>
      <c r="AG499" s="16" t="s">
        <v>130</v>
      </c>
    </row>
    <row r="500" spans="1:33" hidden="1" x14ac:dyDescent="0.25">
      <c r="A500" s="4" t="s">
        <v>33</v>
      </c>
      <c r="B500" s="5">
        <f>VLOOKUP(A500,[1]LOCALIDAD!$A$3:$C$22,3,FALSE)</f>
        <v>3</v>
      </c>
      <c r="C500" s="6" t="s">
        <v>473</v>
      </c>
      <c r="D500" s="7" t="str">
        <f t="shared" si="7"/>
        <v>O230690</v>
      </c>
      <c r="E500" s="8" t="s">
        <v>474</v>
      </c>
      <c r="F500" s="8" t="s">
        <v>475</v>
      </c>
      <c r="G500" s="6">
        <v>901175183</v>
      </c>
      <c r="H500" s="8" t="s">
        <v>514</v>
      </c>
      <c r="I500" s="6" t="s">
        <v>63</v>
      </c>
      <c r="J500" s="10">
        <f>VLOOKUP(I500,[1]TIPOS_CONTRATOS!$E$4:$F$19,2,FALSE)</f>
        <v>13</v>
      </c>
      <c r="K500" s="6">
        <v>174</v>
      </c>
      <c r="L500" s="11">
        <v>2021</v>
      </c>
      <c r="M500" s="6">
        <v>488</v>
      </c>
      <c r="N500" s="6">
        <v>517</v>
      </c>
      <c r="O500" s="12" t="s">
        <v>39</v>
      </c>
      <c r="P500" s="12" t="s">
        <v>56</v>
      </c>
      <c r="Q500" s="12">
        <v>44525</v>
      </c>
      <c r="R500" s="12">
        <v>44828</v>
      </c>
      <c r="S500" s="13">
        <v>31132740</v>
      </c>
      <c r="T500" s="13">
        <v>911</v>
      </c>
      <c r="U500" s="14">
        <v>0</v>
      </c>
      <c r="V500" s="6"/>
      <c r="W500" s="10" t="e">
        <f>VLOOKUP(V500,[1]TIPOS_ANULACION!$D$5:$E$6,2,FALSE)</f>
        <v>#N/A</v>
      </c>
      <c r="X500" s="13"/>
      <c r="Y500" s="6"/>
      <c r="Z500" s="12"/>
      <c r="AA500" s="15">
        <v>911</v>
      </c>
      <c r="AB500" s="6" t="s">
        <v>41</v>
      </c>
      <c r="AC500" s="10">
        <f>VLOOKUP(AB500,'[1]ESTADOS ACTUALES CONTRATO'!$E$4:$F$11,2,FALSE)</f>
        <v>2</v>
      </c>
      <c r="AD500" s="6"/>
      <c r="AE500" s="6"/>
      <c r="AF500" s="6" t="s">
        <v>515</v>
      </c>
      <c r="AG500" s="16" t="s">
        <v>257</v>
      </c>
    </row>
    <row r="501" spans="1:33" hidden="1" x14ac:dyDescent="0.25">
      <c r="A501" s="4" t="s">
        <v>33</v>
      </c>
      <c r="B501" s="5">
        <f>VLOOKUP(A501,[1]LOCALIDAD!$A$3:$C$22,3,FALSE)</f>
        <v>3</v>
      </c>
      <c r="C501" s="6" t="s">
        <v>473</v>
      </c>
      <c r="D501" s="7" t="str">
        <f t="shared" si="7"/>
        <v>O230690</v>
      </c>
      <c r="E501" s="8" t="s">
        <v>474</v>
      </c>
      <c r="F501" s="8" t="s">
        <v>475</v>
      </c>
      <c r="G501" s="6">
        <v>901552466</v>
      </c>
      <c r="H501" s="8" t="s">
        <v>256</v>
      </c>
      <c r="I501" s="6" t="s">
        <v>47</v>
      </c>
      <c r="J501" s="10">
        <f>VLOOKUP(I501,[1]TIPOS_CONTRATOS!$E$4:$F$19,2,FALSE)</f>
        <v>10</v>
      </c>
      <c r="K501" s="6">
        <v>266</v>
      </c>
      <c r="L501" s="11">
        <v>2021</v>
      </c>
      <c r="M501" s="6">
        <v>489</v>
      </c>
      <c r="N501" s="6">
        <v>518</v>
      </c>
      <c r="O501" s="12" t="s">
        <v>39</v>
      </c>
      <c r="P501" s="12" t="s">
        <v>56</v>
      </c>
      <c r="Q501" s="12">
        <v>44607</v>
      </c>
      <c r="R501" s="12">
        <v>44879</v>
      </c>
      <c r="S501" s="13">
        <v>244844938</v>
      </c>
      <c r="T501" s="13">
        <v>107427169</v>
      </c>
      <c r="U501" s="14">
        <v>75804160</v>
      </c>
      <c r="V501" s="6"/>
      <c r="W501" s="10" t="e">
        <f>VLOOKUP(V501,[1]TIPOS_ANULACION!$D$5:$E$6,2,FALSE)</f>
        <v>#N/A</v>
      </c>
      <c r="X501" s="13"/>
      <c r="Y501" s="6"/>
      <c r="Z501" s="12"/>
      <c r="AA501" s="15">
        <v>31623009</v>
      </c>
      <c r="AB501" s="6" t="s">
        <v>41</v>
      </c>
      <c r="AC501" s="10">
        <f>VLOOKUP(AB501,'[1]ESTADOS ACTUALES CONTRATO'!$E$4:$F$11,2,FALSE)</f>
        <v>2</v>
      </c>
      <c r="AD501" s="6"/>
      <c r="AE501" s="6"/>
      <c r="AF501" s="6" t="s">
        <v>515</v>
      </c>
      <c r="AG501" s="16" t="s">
        <v>257</v>
      </c>
    </row>
    <row r="502" spans="1:33" hidden="1" x14ac:dyDescent="0.25">
      <c r="A502" s="4" t="s">
        <v>33</v>
      </c>
      <c r="B502" s="5">
        <f>VLOOKUP(A502,[1]LOCALIDAD!$A$3:$C$22,3,FALSE)</f>
        <v>3</v>
      </c>
      <c r="C502" s="6" t="s">
        <v>473</v>
      </c>
      <c r="D502" s="7" t="str">
        <f t="shared" si="7"/>
        <v>O230690</v>
      </c>
      <c r="E502" s="8" t="s">
        <v>474</v>
      </c>
      <c r="F502" s="8" t="s">
        <v>475</v>
      </c>
      <c r="G502" s="6">
        <v>830129423</v>
      </c>
      <c r="H502" s="8" t="s">
        <v>516</v>
      </c>
      <c r="I502" s="6" t="s">
        <v>63</v>
      </c>
      <c r="J502" s="10">
        <f>VLOOKUP(I502,[1]TIPOS_CONTRATOS!$E$4:$F$19,2,FALSE)</f>
        <v>13</v>
      </c>
      <c r="K502" s="6">
        <v>173</v>
      </c>
      <c r="L502" s="11">
        <v>2021</v>
      </c>
      <c r="M502" s="6">
        <v>490</v>
      </c>
      <c r="N502" s="6">
        <v>519</v>
      </c>
      <c r="O502" s="12" t="s">
        <v>39</v>
      </c>
      <c r="P502" s="12" t="s">
        <v>40</v>
      </c>
      <c r="Q502" s="12">
        <v>44525</v>
      </c>
      <c r="R502" s="12">
        <v>44797</v>
      </c>
      <c r="S502" s="13">
        <v>10216810</v>
      </c>
      <c r="T502" s="13">
        <v>6260746</v>
      </c>
      <c r="U502" s="14">
        <v>0</v>
      </c>
      <c r="V502" s="6"/>
      <c r="W502" s="10" t="e">
        <f>VLOOKUP(V502,[1]TIPOS_ANULACION!$D$5:$E$6,2,FALSE)</f>
        <v>#N/A</v>
      </c>
      <c r="X502" s="13"/>
      <c r="Y502" s="6"/>
      <c r="Z502" s="12"/>
      <c r="AA502" s="15">
        <v>6260746</v>
      </c>
      <c r="AB502" s="6" t="s">
        <v>41</v>
      </c>
      <c r="AC502" s="10">
        <f>VLOOKUP(AB502,'[1]ESTADOS ACTUALES CONTRATO'!$E$4:$F$11,2,FALSE)</f>
        <v>2</v>
      </c>
      <c r="AD502" s="6"/>
      <c r="AE502" s="6" t="s">
        <v>517</v>
      </c>
      <c r="AF502" s="6" t="s">
        <v>78</v>
      </c>
      <c r="AG502" s="16"/>
    </row>
    <row r="503" spans="1:33" hidden="1" x14ac:dyDescent="0.25">
      <c r="A503" s="4" t="s">
        <v>33</v>
      </c>
      <c r="B503" s="5">
        <f>VLOOKUP(A503,[1]LOCALIDAD!$A$3:$C$22,3,FALSE)</f>
        <v>3</v>
      </c>
      <c r="C503" s="6" t="s">
        <v>473</v>
      </c>
      <c r="D503" s="7" t="str">
        <f t="shared" si="7"/>
        <v>O230690</v>
      </c>
      <c r="E503" s="8" t="s">
        <v>474</v>
      </c>
      <c r="F503" s="8" t="s">
        <v>475</v>
      </c>
      <c r="G503" s="6">
        <v>860531670</v>
      </c>
      <c r="H503" s="8" t="s">
        <v>518</v>
      </c>
      <c r="I503" s="6" t="s">
        <v>63</v>
      </c>
      <c r="J503" s="10">
        <f>VLOOKUP(I503,[1]TIPOS_CONTRATOS!$E$4:$F$19,2,FALSE)</f>
        <v>13</v>
      </c>
      <c r="K503" s="6">
        <v>172</v>
      </c>
      <c r="L503" s="11">
        <v>2021</v>
      </c>
      <c r="M503" s="6">
        <v>491</v>
      </c>
      <c r="N503" s="6">
        <v>520</v>
      </c>
      <c r="O503" s="12" t="s">
        <v>39</v>
      </c>
      <c r="P503" s="12" t="s">
        <v>56</v>
      </c>
      <c r="Q503" s="12">
        <v>44525</v>
      </c>
      <c r="R503" s="12">
        <v>44797</v>
      </c>
      <c r="S503" s="13">
        <v>101245843</v>
      </c>
      <c r="T503" s="13">
        <v>96358765</v>
      </c>
      <c r="U503" s="14">
        <v>0</v>
      </c>
      <c r="V503" s="6"/>
      <c r="W503" s="10" t="e">
        <f>VLOOKUP(V503,[1]TIPOS_ANULACION!$D$5:$E$6,2,FALSE)</f>
        <v>#N/A</v>
      </c>
      <c r="X503" s="13"/>
      <c r="Y503" s="6"/>
      <c r="Z503" s="12"/>
      <c r="AA503" s="15">
        <v>96358765</v>
      </c>
      <c r="AB503" s="6" t="s">
        <v>41</v>
      </c>
      <c r="AC503" s="10">
        <f>VLOOKUP(AB503,'[1]ESTADOS ACTUALES CONTRATO'!$E$4:$F$11,2,FALSE)</f>
        <v>2</v>
      </c>
      <c r="AD503" s="6"/>
      <c r="AE503" s="6" t="s">
        <v>519</v>
      </c>
      <c r="AF503" s="6" t="s">
        <v>132</v>
      </c>
      <c r="AG503" s="16" t="s">
        <v>133</v>
      </c>
    </row>
    <row r="504" spans="1:33" hidden="1" x14ac:dyDescent="0.25">
      <c r="A504" s="4" t="s">
        <v>33</v>
      </c>
      <c r="B504" s="5">
        <f>VLOOKUP(A504,[1]LOCALIDAD!$A$3:$C$22,3,FALSE)</f>
        <v>3</v>
      </c>
      <c r="C504" s="6" t="s">
        <v>473</v>
      </c>
      <c r="D504" s="7" t="str">
        <f t="shared" si="7"/>
        <v>O230690</v>
      </c>
      <c r="E504" s="8" t="s">
        <v>474</v>
      </c>
      <c r="F504" s="8" t="s">
        <v>475</v>
      </c>
      <c r="G504" s="6">
        <v>900350937</v>
      </c>
      <c r="H504" s="8" t="s">
        <v>520</v>
      </c>
      <c r="I504" s="6" t="s">
        <v>47</v>
      </c>
      <c r="J504" s="10">
        <f>VLOOKUP(I504,[1]TIPOS_CONTRATOS!$E$4:$F$19,2,FALSE)</f>
        <v>10</v>
      </c>
      <c r="K504" s="6">
        <v>258</v>
      </c>
      <c r="L504" s="11">
        <v>2021</v>
      </c>
      <c r="M504" s="6">
        <v>492</v>
      </c>
      <c r="N504" s="6">
        <v>521</v>
      </c>
      <c r="O504" s="12" t="s">
        <v>39</v>
      </c>
      <c r="P504" s="12" t="s">
        <v>40</v>
      </c>
      <c r="Q504" s="12">
        <v>44603</v>
      </c>
      <c r="R504" s="12">
        <v>44752</v>
      </c>
      <c r="S504" s="13">
        <v>220438800</v>
      </c>
      <c r="T504" s="13">
        <v>183470000</v>
      </c>
      <c r="U504" s="14">
        <v>105490468</v>
      </c>
      <c r="V504" s="6"/>
      <c r="W504" s="10" t="e">
        <f>VLOOKUP(V504,[1]TIPOS_ANULACION!$D$5:$E$6,2,FALSE)</f>
        <v>#N/A</v>
      </c>
      <c r="X504" s="13"/>
      <c r="Y504" s="6"/>
      <c r="Z504" s="12"/>
      <c r="AA504" s="15">
        <v>77979532</v>
      </c>
      <c r="AB504" s="6" t="s">
        <v>41</v>
      </c>
      <c r="AC504" s="10">
        <f>VLOOKUP(AB504,'[1]ESTADOS ACTUALES CONTRATO'!$E$4:$F$11,2,FALSE)</f>
        <v>2</v>
      </c>
      <c r="AD504" s="6"/>
      <c r="AE504" s="6" t="s">
        <v>521</v>
      </c>
      <c r="AF504" s="6" t="s">
        <v>132</v>
      </c>
      <c r="AG504" s="16" t="s">
        <v>133</v>
      </c>
    </row>
    <row r="505" spans="1:33" hidden="1" x14ac:dyDescent="0.25">
      <c r="A505" s="4" t="s">
        <v>33</v>
      </c>
      <c r="B505" s="5">
        <f>VLOOKUP(A505,[1]LOCALIDAD!$A$3:$C$22,3,FALSE)</f>
        <v>3</v>
      </c>
      <c r="C505" s="6" t="s">
        <v>473</v>
      </c>
      <c r="D505" s="7" t="str">
        <f t="shared" si="7"/>
        <v>O230690</v>
      </c>
      <c r="E505" s="8" t="s">
        <v>474</v>
      </c>
      <c r="F505" s="8" t="s">
        <v>475</v>
      </c>
      <c r="G505" s="6">
        <v>901266959</v>
      </c>
      <c r="H505" s="8" t="s">
        <v>232</v>
      </c>
      <c r="I505" s="6" t="s">
        <v>63</v>
      </c>
      <c r="J505" s="10">
        <f>VLOOKUP(I505,[1]TIPOS_CONTRATOS!$E$4:$F$19,2,FALSE)</f>
        <v>13</v>
      </c>
      <c r="K505" s="6">
        <v>171</v>
      </c>
      <c r="L505" s="11">
        <v>2021</v>
      </c>
      <c r="M505" s="6">
        <v>493</v>
      </c>
      <c r="N505" s="6">
        <v>522</v>
      </c>
      <c r="O505" s="12" t="s">
        <v>39</v>
      </c>
      <c r="P505" s="12" t="s">
        <v>56</v>
      </c>
      <c r="Q505" s="12">
        <v>44525</v>
      </c>
      <c r="R505" s="12">
        <v>44926</v>
      </c>
      <c r="S505" s="13">
        <v>273593766</v>
      </c>
      <c r="T505" s="13">
        <v>32347615</v>
      </c>
      <c r="U505" s="14">
        <v>32347615</v>
      </c>
      <c r="V505" s="6"/>
      <c r="W505" s="10" t="e">
        <f>VLOOKUP(V505,[1]TIPOS_ANULACION!$D$5:$E$6,2,FALSE)</f>
        <v>#N/A</v>
      </c>
      <c r="X505" s="13"/>
      <c r="Y505" s="6"/>
      <c r="Z505" s="12"/>
      <c r="AA505" s="15">
        <v>0</v>
      </c>
      <c r="AB505" s="6" t="s">
        <v>41</v>
      </c>
      <c r="AC505" s="10">
        <f>VLOOKUP(AB505,'[1]ESTADOS ACTUALES CONTRATO'!$E$4:$F$11,2,FALSE)</f>
        <v>2</v>
      </c>
      <c r="AD505" s="6"/>
      <c r="AE505" s="6" t="s">
        <v>517</v>
      </c>
      <c r="AF505" s="6" t="s">
        <v>132</v>
      </c>
      <c r="AG505" s="16"/>
    </row>
    <row r="506" spans="1:33" hidden="1" x14ac:dyDescent="0.25">
      <c r="A506" s="4" t="s">
        <v>33</v>
      </c>
      <c r="B506" s="5">
        <f>VLOOKUP(A506,[1]LOCALIDAD!$A$3:$C$22,3,FALSE)</f>
        <v>3</v>
      </c>
      <c r="C506" s="6" t="s">
        <v>473</v>
      </c>
      <c r="D506" s="7" t="str">
        <f t="shared" si="7"/>
        <v>O230690</v>
      </c>
      <c r="E506" s="8" t="s">
        <v>474</v>
      </c>
      <c r="F506" s="8" t="s">
        <v>475</v>
      </c>
      <c r="G506" s="6">
        <v>900959051</v>
      </c>
      <c r="H506" s="8" t="s">
        <v>164</v>
      </c>
      <c r="I506" s="6" t="s">
        <v>77</v>
      </c>
      <c r="J506" s="10">
        <f>VLOOKUP(I506,[1]TIPOS_CONTRATOS!$E$4:$F$19,2,FALSE)</f>
        <v>6</v>
      </c>
      <c r="K506" s="6">
        <v>251</v>
      </c>
      <c r="L506" s="11">
        <v>2021</v>
      </c>
      <c r="M506" s="6">
        <v>494</v>
      </c>
      <c r="N506" s="6">
        <v>523</v>
      </c>
      <c r="O506" s="12" t="s">
        <v>39</v>
      </c>
      <c r="P506" s="12" t="s">
        <v>56</v>
      </c>
      <c r="Q506" s="12">
        <v>44536</v>
      </c>
      <c r="R506" s="12">
        <v>44742</v>
      </c>
      <c r="S506" s="13">
        <v>84369124</v>
      </c>
      <c r="T506" s="13">
        <v>33747650</v>
      </c>
      <c r="U506" s="14">
        <v>22612562</v>
      </c>
      <c r="V506" s="6" t="s">
        <v>83</v>
      </c>
      <c r="W506" s="10">
        <f>VLOOKUP(V506,[1]TIPOS_ANULACION!$D$5:$E$6,2,FALSE)</f>
        <v>1</v>
      </c>
      <c r="X506" s="13">
        <v>11135088</v>
      </c>
      <c r="Y506" s="6"/>
      <c r="Z506" s="12"/>
      <c r="AA506" s="15">
        <v>0</v>
      </c>
      <c r="AB506" s="6" t="s">
        <v>57</v>
      </c>
      <c r="AC506" s="10">
        <f>VLOOKUP(AB506,'[1]ESTADOS ACTUALES CONTRATO'!$E$4:$F$11,2,FALSE)</f>
        <v>3</v>
      </c>
      <c r="AD506" s="6"/>
      <c r="AE506" s="6"/>
      <c r="AF506" s="6" t="s">
        <v>165</v>
      </c>
      <c r="AG506" s="16" t="s">
        <v>166</v>
      </c>
    </row>
    <row r="507" spans="1:33" hidden="1" x14ac:dyDescent="0.25">
      <c r="A507" s="4" t="s">
        <v>33</v>
      </c>
      <c r="B507" s="5">
        <f>VLOOKUP(A507,[1]LOCALIDAD!$A$3:$C$22,3,FALSE)</f>
        <v>3</v>
      </c>
      <c r="C507" s="6" t="s">
        <v>473</v>
      </c>
      <c r="D507" s="7" t="str">
        <f t="shared" si="7"/>
        <v>O230690</v>
      </c>
      <c r="E507" s="8" t="s">
        <v>474</v>
      </c>
      <c r="F507" s="8" t="s">
        <v>475</v>
      </c>
      <c r="G507" s="6">
        <v>900019737</v>
      </c>
      <c r="H507" s="8" t="s">
        <v>522</v>
      </c>
      <c r="I507" s="6" t="s">
        <v>87</v>
      </c>
      <c r="J507" s="10">
        <f>VLOOKUP(I507,[1]TIPOS_CONTRATOS!$E$4:$F$19,2,FALSE)</f>
        <v>2</v>
      </c>
      <c r="K507" s="6">
        <v>271</v>
      </c>
      <c r="L507" s="11">
        <v>2021</v>
      </c>
      <c r="M507" s="6">
        <v>495</v>
      </c>
      <c r="N507" s="6">
        <v>524</v>
      </c>
      <c r="O507" s="12" t="s">
        <v>39</v>
      </c>
      <c r="P507" s="12" t="s">
        <v>56</v>
      </c>
      <c r="Q507" s="12">
        <v>44643</v>
      </c>
      <c r="R507" s="12">
        <v>44826</v>
      </c>
      <c r="S507" s="13">
        <v>22081370</v>
      </c>
      <c r="T507" s="13">
        <v>22081370</v>
      </c>
      <c r="U507" s="14">
        <v>0</v>
      </c>
      <c r="V507" s="6"/>
      <c r="W507" s="10" t="e">
        <f>VLOOKUP(V507,[1]TIPOS_ANULACION!$D$5:$E$6,2,FALSE)</f>
        <v>#N/A</v>
      </c>
      <c r="X507" s="13"/>
      <c r="Y507" s="6"/>
      <c r="Z507" s="12"/>
      <c r="AA507" s="15">
        <v>22081370</v>
      </c>
      <c r="AB507" s="6" t="s">
        <v>145</v>
      </c>
      <c r="AC507" s="10">
        <f>VLOOKUP(AB507,'[1]ESTADOS ACTUALES CONTRATO'!$E$4:$F$11,2,FALSE)</f>
        <v>6</v>
      </c>
      <c r="AD507" s="6"/>
      <c r="AE507" s="6" t="s">
        <v>517</v>
      </c>
      <c r="AF507" s="6" t="s">
        <v>132</v>
      </c>
      <c r="AG507" s="16" t="s">
        <v>133</v>
      </c>
    </row>
    <row r="508" spans="1:33" hidden="1" x14ac:dyDescent="0.25">
      <c r="A508" s="4" t="s">
        <v>33</v>
      </c>
      <c r="B508" s="5">
        <f>VLOOKUP(A508,[1]LOCALIDAD!$A$3:$C$22,3,FALSE)</f>
        <v>3</v>
      </c>
      <c r="C508" s="6" t="s">
        <v>473</v>
      </c>
      <c r="D508" s="7" t="str">
        <f t="shared" si="7"/>
        <v>O230690</v>
      </c>
      <c r="E508" s="8" t="s">
        <v>474</v>
      </c>
      <c r="F508" s="8" t="s">
        <v>475</v>
      </c>
      <c r="G508" s="6">
        <v>900838665</v>
      </c>
      <c r="H508" s="8" t="s">
        <v>523</v>
      </c>
      <c r="I508" s="6" t="s">
        <v>87</v>
      </c>
      <c r="J508" s="10">
        <f>VLOOKUP(I508,[1]TIPOS_CONTRATOS!$E$4:$F$19,2,FALSE)</f>
        <v>2</v>
      </c>
      <c r="K508" s="6">
        <v>272</v>
      </c>
      <c r="L508" s="11">
        <v>2021</v>
      </c>
      <c r="M508" s="6">
        <v>496</v>
      </c>
      <c r="N508" s="6">
        <v>525</v>
      </c>
      <c r="O508" s="12" t="s">
        <v>39</v>
      </c>
      <c r="P508" s="12" t="s">
        <v>56</v>
      </c>
      <c r="Q508" s="12">
        <v>44627</v>
      </c>
      <c r="R508" s="12">
        <v>45031</v>
      </c>
      <c r="S508" s="13">
        <v>305127158</v>
      </c>
      <c r="T508" s="13">
        <v>305127158</v>
      </c>
      <c r="U508" s="14">
        <v>0</v>
      </c>
      <c r="V508" s="6"/>
      <c r="W508" s="10" t="e">
        <f>VLOOKUP(V508,[1]TIPOS_ANULACION!$D$5:$E$6,2,FALSE)</f>
        <v>#N/A</v>
      </c>
      <c r="X508" s="13"/>
      <c r="Y508" s="6"/>
      <c r="Z508" s="12"/>
      <c r="AA508" s="15">
        <v>305127158</v>
      </c>
      <c r="AB508" s="6" t="s">
        <v>524</v>
      </c>
      <c r="AC508" s="10">
        <f>VLOOKUP(AB508,'[1]ESTADOS ACTUALES CONTRATO'!$E$4:$F$11,2,FALSE)</f>
        <v>5</v>
      </c>
      <c r="AD508" s="6"/>
      <c r="AE508" s="6" t="s">
        <v>525</v>
      </c>
      <c r="AF508" s="6" t="s">
        <v>158</v>
      </c>
      <c r="AG508" s="16" t="s">
        <v>159</v>
      </c>
    </row>
    <row r="509" spans="1:33" hidden="1" x14ac:dyDescent="0.25">
      <c r="A509" s="4" t="s">
        <v>33</v>
      </c>
      <c r="B509" s="5">
        <f>VLOOKUP(A509,[1]LOCALIDAD!$A$3:$C$22,3,FALSE)</f>
        <v>3</v>
      </c>
      <c r="C509" s="6" t="s">
        <v>473</v>
      </c>
      <c r="D509" s="7" t="str">
        <f t="shared" si="7"/>
        <v>O230690</v>
      </c>
      <c r="E509" s="8" t="s">
        <v>474</v>
      </c>
      <c r="F509" s="8" t="s">
        <v>475</v>
      </c>
      <c r="G509" s="6">
        <v>900159399</v>
      </c>
      <c r="H509" s="8" t="s">
        <v>526</v>
      </c>
      <c r="I509" s="6" t="s">
        <v>87</v>
      </c>
      <c r="J509" s="10">
        <f>VLOOKUP(I509,[1]TIPOS_CONTRATOS!$E$4:$F$19,2,FALSE)</f>
        <v>2</v>
      </c>
      <c r="K509" s="6">
        <v>270</v>
      </c>
      <c r="L509" s="11">
        <v>2021</v>
      </c>
      <c r="M509" s="6">
        <v>497</v>
      </c>
      <c r="N509" s="6">
        <v>526</v>
      </c>
      <c r="O509" s="12" t="s">
        <v>39</v>
      </c>
      <c r="P509" s="12" t="s">
        <v>56</v>
      </c>
      <c r="Q509" s="12">
        <v>44627</v>
      </c>
      <c r="R509" s="12">
        <v>44808</v>
      </c>
      <c r="S509" s="13">
        <v>120652927</v>
      </c>
      <c r="T509" s="13">
        <v>120652927</v>
      </c>
      <c r="U509" s="14">
        <v>0</v>
      </c>
      <c r="V509" s="6"/>
      <c r="W509" s="10" t="e">
        <f>VLOOKUP(V509,[1]TIPOS_ANULACION!$D$5:$E$6,2,FALSE)</f>
        <v>#N/A</v>
      </c>
      <c r="X509" s="13"/>
      <c r="Y509" s="6"/>
      <c r="Z509" s="12"/>
      <c r="AA509" s="15">
        <v>120652927</v>
      </c>
      <c r="AB509" s="6" t="s">
        <v>145</v>
      </c>
      <c r="AC509" s="10">
        <f>VLOOKUP(AB509,'[1]ESTADOS ACTUALES CONTRATO'!$E$4:$F$11,2,FALSE)</f>
        <v>6</v>
      </c>
      <c r="AD509" s="6"/>
      <c r="AE509" s="6" t="s">
        <v>527</v>
      </c>
      <c r="AF509" s="6" t="s">
        <v>315</v>
      </c>
      <c r="AG509" s="16"/>
    </row>
    <row r="510" spans="1:33" hidden="1" x14ac:dyDescent="0.25">
      <c r="A510" s="4" t="s">
        <v>33</v>
      </c>
      <c r="B510" s="5">
        <f>VLOOKUP(A510,[1]LOCALIDAD!$A$3:$C$22,3,FALSE)</f>
        <v>3</v>
      </c>
      <c r="C510" s="6" t="s">
        <v>473</v>
      </c>
      <c r="D510" s="7" t="str">
        <f t="shared" si="7"/>
        <v>O230690</v>
      </c>
      <c r="E510" s="8" t="s">
        <v>474</v>
      </c>
      <c r="F510" s="8" t="s">
        <v>475</v>
      </c>
      <c r="G510" s="6">
        <v>830016004</v>
      </c>
      <c r="H510" s="8" t="s">
        <v>528</v>
      </c>
      <c r="I510" s="6" t="s">
        <v>87</v>
      </c>
      <c r="J510" s="10">
        <f>VLOOKUP(I510,[1]TIPOS_CONTRATOS!$E$4:$F$19,2,FALSE)</f>
        <v>2</v>
      </c>
      <c r="K510" s="6">
        <v>284</v>
      </c>
      <c r="L510" s="11">
        <v>2021</v>
      </c>
      <c r="M510" s="6">
        <v>498</v>
      </c>
      <c r="N510" s="6">
        <v>527</v>
      </c>
      <c r="O510" s="12" t="s">
        <v>39</v>
      </c>
      <c r="P510" s="12" t="s">
        <v>40</v>
      </c>
      <c r="Q510" s="12">
        <v>44594</v>
      </c>
      <c r="R510" s="12">
        <v>44713</v>
      </c>
      <c r="S510" s="13">
        <v>219161115</v>
      </c>
      <c r="T510" s="13">
        <v>3129844</v>
      </c>
      <c r="U510" s="14">
        <v>0</v>
      </c>
      <c r="V510" s="6"/>
      <c r="W510" s="10" t="e">
        <f>VLOOKUP(V510,[1]TIPOS_ANULACION!$D$5:$E$6,2,FALSE)</f>
        <v>#N/A</v>
      </c>
      <c r="X510" s="13"/>
      <c r="Y510" s="6"/>
      <c r="Z510" s="12"/>
      <c r="AA510" s="15">
        <v>3129844</v>
      </c>
      <c r="AB510" s="6" t="s">
        <v>41</v>
      </c>
      <c r="AC510" s="10">
        <f>VLOOKUP(AB510,'[1]ESTADOS ACTUALES CONTRATO'!$E$4:$F$11,2,FALSE)</f>
        <v>2</v>
      </c>
      <c r="AD510" s="6"/>
      <c r="AE510" s="6" t="s">
        <v>527</v>
      </c>
      <c r="AF510" s="6" t="s">
        <v>315</v>
      </c>
      <c r="AG510" s="16"/>
    </row>
    <row r="511" spans="1:33" hidden="1" x14ac:dyDescent="0.25">
      <c r="A511" s="4" t="s">
        <v>33</v>
      </c>
      <c r="B511" s="5">
        <f>VLOOKUP(A511,[1]LOCALIDAD!$A$3:$C$22,3,FALSE)</f>
        <v>3</v>
      </c>
      <c r="C511" s="6" t="s">
        <v>473</v>
      </c>
      <c r="D511" s="7" t="str">
        <f t="shared" si="7"/>
        <v>O230690</v>
      </c>
      <c r="E511" s="8" t="s">
        <v>474</v>
      </c>
      <c r="F511" s="8" t="s">
        <v>475</v>
      </c>
      <c r="G511" s="6">
        <v>900573269</v>
      </c>
      <c r="H511" s="8" t="s">
        <v>248</v>
      </c>
      <c r="I511" s="6" t="s">
        <v>184</v>
      </c>
      <c r="J511" s="10">
        <f>VLOOKUP(I511,[1]TIPOS_CONTRATOS!$E$4:$F$19,2,FALSE)</f>
        <v>18</v>
      </c>
      <c r="K511" s="6">
        <v>282</v>
      </c>
      <c r="L511" s="11">
        <v>2021</v>
      </c>
      <c r="M511" s="6">
        <v>499</v>
      </c>
      <c r="N511" s="6">
        <v>528</v>
      </c>
      <c r="O511" s="12" t="s">
        <v>39</v>
      </c>
      <c r="P511" s="12" t="s">
        <v>56</v>
      </c>
      <c r="Q511" s="12">
        <v>44593</v>
      </c>
      <c r="R511" s="12">
        <v>44835</v>
      </c>
      <c r="S511" s="13">
        <v>87800568</v>
      </c>
      <c r="T511" s="13">
        <v>18228833</v>
      </c>
      <c r="U511" s="14">
        <v>18228833</v>
      </c>
      <c r="V511" s="6"/>
      <c r="W511" s="10" t="e">
        <f>VLOOKUP(V511,[1]TIPOS_ANULACION!$D$5:$E$6,2,FALSE)</f>
        <v>#N/A</v>
      </c>
      <c r="X511" s="13"/>
      <c r="Y511" s="6"/>
      <c r="Z511" s="12"/>
      <c r="AA511" s="15">
        <v>0</v>
      </c>
      <c r="AB511" s="6" t="s">
        <v>41</v>
      </c>
      <c r="AC511" s="10">
        <f>VLOOKUP(AB511,'[1]ESTADOS ACTUALES CONTRATO'!$E$4:$F$11,2,FALSE)</f>
        <v>2</v>
      </c>
      <c r="AD511" s="6"/>
      <c r="AE511" s="6"/>
      <c r="AF511" s="6" t="s">
        <v>305</v>
      </c>
      <c r="AG511" s="16" t="s">
        <v>306</v>
      </c>
    </row>
    <row r="512" spans="1:33" hidden="1" x14ac:dyDescent="0.25">
      <c r="A512" s="4" t="s">
        <v>33</v>
      </c>
      <c r="B512" s="5">
        <f>VLOOKUP(A512,[1]LOCALIDAD!$A$3:$C$22,3,FALSE)</f>
        <v>3</v>
      </c>
      <c r="C512" s="6" t="s">
        <v>473</v>
      </c>
      <c r="D512" s="7" t="str">
        <f t="shared" si="7"/>
        <v>O230690</v>
      </c>
      <c r="E512" s="8" t="s">
        <v>474</v>
      </c>
      <c r="F512" s="8" t="s">
        <v>475</v>
      </c>
      <c r="G512" s="6">
        <v>901549179</v>
      </c>
      <c r="H512" s="8" t="s">
        <v>529</v>
      </c>
      <c r="I512" s="6" t="s">
        <v>187</v>
      </c>
      <c r="J512" s="10">
        <f>VLOOKUP(I512,[1]TIPOS_CONTRATOS!$E$4:$F$19,2,FALSE)</f>
        <v>8</v>
      </c>
      <c r="K512" s="6">
        <v>276</v>
      </c>
      <c r="L512" s="11">
        <v>2021</v>
      </c>
      <c r="M512" s="6">
        <v>500</v>
      </c>
      <c r="N512" s="6">
        <v>529</v>
      </c>
      <c r="O512" s="12" t="s">
        <v>39</v>
      </c>
      <c r="P512" s="12" t="s">
        <v>56</v>
      </c>
      <c r="Q512" s="12">
        <v>44593</v>
      </c>
      <c r="R512" s="12">
        <v>44835</v>
      </c>
      <c r="S512" s="13">
        <v>731671423</v>
      </c>
      <c r="T512" s="13">
        <v>69918400</v>
      </c>
      <c r="U512" s="14">
        <v>69918400</v>
      </c>
      <c r="V512" s="6"/>
      <c r="W512" s="10" t="e">
        <f>VLOOKUP(V512,[1]TIPOS_ANULACION!$D$5:$E$6,2,FALSE)</f>
        <v>#N/A</v>
      </c>
      <c r="X512" s="13"/>
      <c r="Y512" s="6"/>
      <c r="Z512" s="12"/>
      <c r="AA512" s="15">
        <v>0</v>
      </c>
      <c r="AB512" s="6" t="s">
        <v>41</v>
      </c>
      <c r="AC512" s="10">
        <f>VLOOKUP(AB512,'[1]ESTADOS ACTUALES CONTRATO'!$E$4:$F$11,2,FALSE)</f>
        <v>2</v>
      </c>
      <c r="AD512" s="6"/>
      <c r="AE512" s="6" t="s">
        <v>530</v>
      </c>
      <c r="AF512" s="6" t="s">
        <v>250</v>
      </c>
      <c r="AG512" s="16" t="s">
        <v>531</v>
      </c>
    </row>
    <row r="513" spans="1:33" hidden="1" x14ac:dyDescent="0.25">
      <c r="A513" s="4" t="s">
        <v>33</v>
      </c>
      <c r="B513" s="5">
        <f>VLOOKUP(A513,[1]LOCALIDAD!$A$3:$C$22,3,FALSE)</f>
        <v>3</v>
      </c>
      <c r="C513" s="6" t="s">
        <v>473</v>
      </c>
      <c r="D513" s="7" t="str">
        <f t="shared" si="7"/>
        <v>O230690</v>
      </c>
      <c r="E513" s="8" t="s">
        <v>474</v>
      </c>
      <c r="F513" s="8" t="s">
        <v>475</v>
      </c>
      <c r="G513" s="6">
        <v>830032102</v>
      </c>
      <c r="H513" s="8" t="s">
        <v>532</v>
      </c>
      <c r="I513" s="6" t="s">
        <v>47</v>
      </c>
      <c r="J513" s="10">
        <f>VLOOKUP(I513,[1]TIPOS_CONTRATOS!$E$4:$F$19,2,FALSE)</f>
        <v>10</v>
      </c>
      <c r="K513" s="6">
        <v>269</v>
      </c>
      <c r="L513" s="11">
        <v>2021</v>
      </c>
      <c r="M513" s="6">
        <v>501</v>
      </c>
      <c r="N513" s="6">
        <v>530</v>
      </c>
      <c r="O513" s="12" t="s">
        <v>39</v>
      </c>
      <c r="P513" s="12" t="s">
        <v>56</v>
      </c>
      <c r="Q513" s="12">
        <v>44593</v>
      </c>
      <c r="R513" s="12">
        <v>44905</v>
      </c>
      <c r="S513" s="13">
        <v>319200722</v>
      </c>
      <c r="T513" s="13">
        <v>174287477</v>
      </c>
      <c r="U513" s="14">
        <v>127606615</v>
      </c>
      <c r="V513" s="6"/>
      <c r="W513" s="10" t="e">
        <f>VLOOKUP(V513,[1]TIPOS_ANULACION!$D$5:$E$6,2,FALSE)</f>
        <v>#N/A</v>
      </c>
      <c r="X513" s="13"/>
      <c r="Y513" s="6"/>
      <c r="Z513" s="12"/>
      <c r="AA513" s="15">
        <v>46680862</v>
      </c>
      <c r="AB513" s="6" t="s">
        <v>41</v>
      </c>
      <c r="AC513" s="10">
        <f>VLOOKUP(AB513,'[1]ESTADOS ACTUALES CONTRATO'!$E$4:$F$11,2,FALSE)</f>
        <v>2</v>
      </c>
      <c r="AD513" s="6"/>
      <c r="AE513" s="6"/>
      <c r="AF513" s="6" t="s">
        <v>515</v>
      </c>
      <c r="AG513" s="16" t="s">
        <v>257</v>
      </c>
    </row>
    <row r="514" spans="1:33" hidden="1" x14ac:dyDescent="0.25">
      <c r="A514" s="4" t="s">
        <v>33</v>
      </c>
      <c r="B514" s="5">
        <f>VLOOKUP(A514,[1]LOCALIDAD!$A$3:$C$22,3,FALSE)</f>
        <v>3</v>
      </c>
      <c r="C514" s="6" t="s">
        <v>473</v>
      </c>
      <c r="D514" s="7" t="str">
        <f t="shared" si="7"/>
        <v>O230690</v>
      </c>
      <c r="E514" s="8" t="s">
        <v>474</v>
      </c>
      <c r="F514" s="8" t="s">
        <v>475</v>
      </c>
      <c r="G514" s="6">
        <v>900279352</v>
      </c>
      <c r="H514" s="8" t="s">
        <v>533</v>
      </c>
      <c r="I514" s="6" t="s">
        <v>47</v>
      </c>
      <c r="J514" s="10">
        <f>VLOOKUP(I514,[1]TIPOS_CONTRATOS!$E$4:$F$19,2,FALSE)</f>
        <v>10</v>
      </c>
      <c r="K514" s="6">
        <v>280</v>
      </c>
      <c r="L514" s="11">
        <v>2021</v>
      </c>
      <c r="M514" s="6">
        <v>502</v>
      </c>
      <c r="N514" s="6">
        <v>531</v>
      </c>
      <c r="O514" s="12" t="s">
        <v>39</v>
      </c>
      <c r="P514" s="12" t="s">
        <v>56</v>
      </c>
      <c r="Q514" s="12">
        <v>44601</v>
      </c>
      <c r="R514" s="12">
        <v>44781</v>
      </c>
      <c r="S514" s="13">
        <v>289741806</v>
      </c>
      <c r="T514" s="13">
        <v>171525344</v>
      </c>
      <c r="U514" s="14">
        <v>0</v>
      </c>
      <c r="V514" s="6" t="s">
        <v>83</v>
      </c>
      <c r="W514" s="10">
        <f>VLOOKUP(V514,[1]TIPOS_ANULACION!$D$5:$E$6,2,FALSE)</f>
        <v>1</v>
      </c>
      <c r="X514" s="13">
        <v>171525344</v>
      </c>
      <c r="Y514" s="6">
        <v>2</v>
      </c>
      <c r="Z514" s="12">
        <v>45247</v>
      </c>
      <c r="AA514" s="15">
        <v>0</v>
      </c>
      <c r="AB514" s="6" t="s">
        <v>41</v>
      </c>
      <c r="AC514" s="10">
        <f>VLOOKUP(AB514,'[1]ESTADOS ACTUALES CONTRATO'!$E$4:$F$11,2,FALSE)</f>
        <v>2</v>
      </c>
      <c r="AD514" s="6"/>
      <c r="AE514" s="6"/>
      <c r="AF514" s="6" t="s">
        <v>438</v>
      </c>
      <c r="AG514" s="16" t="s">
        <v>534</v>
      </c>
    </row>
    <row r="515" spans="1:33" hidden="1" x14ac:dyDescent="0.25">
      <c r="A515" s="4" t="s">
        <v>33</v>
      </c>
      <c r="B515" s="5">
        <f>VLOOKUP(A515,[1]LOCALIDAD!$A$3:$C$22,3,FALSE)</f>
        <v>3</v>
      </c>
      <c r="C515" s="6" t="s">
        <v>473</v>
      </c>
      <c r="D515" s="7" t="str">
        <f t="shared" ref="D515:D578" si="8">C515</f>
        <v>O230690</v>
      </c>
      <c r="E515" s="8" t="s">
        <v>474</v>
      </c>
      <c r="F515" s="8" t="s">
        <v>475</v>
      </c>
      <c r="G515" s="6">
        <v>901550810</v>
      </c>
      <c r="H515" s="8" t="s">
        <v>535</v>
      </c>
      <c r="I515" s="6" t="s">
        <v>187</v>
      </c>
      <c r="J515" s="10">
        <f>VLOOKUP(I515,[1]TIPOS_CONTRATOS!$E$4:$F$19,2,FALSE)</f>
        <v>8</v>
      </c>
      <c r="K515" s="6">
        <v>278</v>
      </c>
      <c r="L515" s="11">
        <v>2021</v>
      </c>
      <c r="M515" s="6">
        <v>503</v>
      </c>
      <c r="N515" s="6">
        <v>532</v>
      </c>
      <c r="O515" s="12" t="s">
        <v>39</v>
      </c>
      <c r="P515" s="12" t="s">
        <v>56</v>
      </c>
      <c r="Q515" s="12">
        <v>44593</v>
      </c>
      <c r="R515" s="12">
        <v>44712</v>
      </c>
      <c r="S515" s="13">
        <v>418500000</v>
      </c>
      <c r="T515" s="13">
        <v>49024865</v>
      </c>
      <c r="U515" s="14">
        <v>0</v>
      </c>
      <c r="V515" s="6" t="s">
        <v>83</v>
      </c>
      <c r="W515" s="10">
        <f>VLOOKUP(V515,[1]TIPOS_ANULACION!$D$5:$E$6,2,FALSE)</f>
        <v>1</v>
      </c>
      <c r="X515" s="13">
        <v>15144419</v>
      </c>
      <c r="Y515" s="6">
        <v>2</v>
      </c>
      <c r="Z515" s="12">
        <v>45247</v>
      </c>
      <c r="AA515" s="15">
        <v>33880446</v>
      </c>
      <c r="AB515" s="6" t="s">
        <v>41</v>
      </c>
      <c r="AC515" s="10">
        <f>VLOOKUP(AB515,'[1]ESTADOS ACTUALES CONTRATO'!$E$4:$F$11,2,FALSE)</f>
        <v>2</v>
      </c>
      <c r="AD515" s="6"/>
      <c r="AE515" s="6" t="s">
        <v>536</v>
      </c>
      <c r="AF515" s="6" t="s">
        <v>250</v>
      </c>
      <c r="AG515" s="16" t="s">
        <v>531</v>
      </c>
    </row>
    <row r="516" spans="1:33" hidden="1" x14ac:dyDescent="0.25">
      <c r="A516" s="4" t="s">
        <v>33</v>
      </c>
      <c r="B516" s="5">
        <f>VLOOKUP(A516,[1]LOCALIDAD!$A$3:$C$22,3,FALSE)</f>
        <v>3</v>
      </c>
      <c r="C516" s="6" t="s">
        <v>473</v>
      </c>
      <c r="D516" s="7" t="str">
        <f t="shared" si="8"/>
        <v>O230690</v>
      </c>
      <c r="E516" s="8" t="s">
        <v>474</v>
      </c>
      <c r="F516" s="8" t="s">
        <v>475</v>
      </c>
      <c r="G516" s="6">
        <v>901172605</v>
      </c>
      <c r="H516" s="8" t="s">
        <v>537</v>
      </c>
      <c r="I516" s="6" t="s">
        <v>184</v>
      </c>
      <c r="J516" s="10">
        <f>VLOOKUP(I516,[1]TIPOS_CONTRATOS!$E$4:$F$19,2,FALSE)</f>
        <v>18</v>
      </c>
      <c r="K516" s="6">
        <v>273</v>
      </c>
      <c r="L516" s="11">
        <v>2021</v>
      </c>
      <c r="M516" s="6">
        <v>504</v>
      </c>
      <c r="N516" s="6">
        <v>533</v>
      </c>
      <c r="O516" s="12" t="s">
        <v>39</v>
      </c>
      <c r="P516" s="12" t="s">
        <v>56</v>
      </c>
      <c r="Q516" s="12">
        <v>44593</v>
      </c>
      <c r="R516" s="12">
        <v>44766</v>
      </c>
      <c r="S516" s="13">
        <v>140175457</v>
      </c>
      <c r="T516" s="13">
        <v>65415213</v>
      </c>
      <c r="U516" s="14">
        <v>51397578</v>
      </c>
      <c r="V516" s="6"/>
      <c r="W516" s="10" t="e">
        <f>VLOOKUP(V516,[1]TIPOS_ANULACION!$D$5:$E$6,2,FALSE)</f>
        <v>#N/A</v>
      </c>
      <c r="X516" s="13"/>
      <c r="Y516" s="6"/>
      <c r="Z516" s="12"/>
      <c r="AA516" s="15">
        <v>14017635</v>
      </c>
      <c r="AB516" s="6" t="s">
        <v>41</v>
      </c>
      <c r="AC516" s="10">
        <f>VLOOKUP(AB516,'[1]ESTADOS ACTUALES CONTRATO'!$E$4:$F$11,2,FALSE)</f>
        <v>2</v>
      </c>
      <c r="AD516" s="6"/>
      <c r="AE516" s="6"/>
      <c r="AF516" s="6" t="s">
        <v>250</v>
      </c>
      <c r="AG516" s="16" t="s">
        <v>531</v>
      </c>
    </row>
    <row r="517" spans="1:33" hidden="1" x14ac:dyDescent="0.25">
      <c r="A517" s="4" t="s">
        <v>33</v>
      </c>
      <c r="B517" s="5">
        <f>VLOOKUP(A517,[1]LOCALIDAD!$A$3:$C$22,3,FALSE)</f>
        <v>3</v>
      </c>
      <c r="C517" s="6" t="s">
        <v>473</v>
      </c>
      <c r="D517" s="7" t="str">
        <f t="shared" si="8"/>
        <v>O230690</v>
      </c>
      <c r="E517" s="8" t="s">
        <v>474</v>
      </c>
      <c r="F517" s="8" t="s">
        <v>475</v>
      </c>
      <c r="G517" s="6">
        <v>901552138</v>
      </c>
      <c r="H517" s="8" t="s">
        <v>538</v>
      </c>
      <c r="I517" s="6" t="s">
        <v>184</v>
      </c>
      <c r="J517" s="10">
        <f>VLOOKUP(I517,[1]TIPOS_CONTRATOS!$E$4:$F$19,2,FALSE)</f>
        <v>18</v>
      </c>
      <c r="K517" s="6">
        <v>283</v>
      </c>
      <c r="L517" s="11">
        <v>2021</v>
      </c>
      <c r="M517" s="6">
        <v>505</v>
      </c>
      <c r="N517" s="6">
        <v>534</v>
      </c>
      <c r="O517" s="12" t="s">
        <v>39</v>
      </c>
      <c r="P517" s="12" t="s">
        <v>56</v>
      </c>
      <c r="Q517" s="12">
        <v>44593</v>
      </c>
      <c r="R517" s="12">
        <v>44766</v>
      </c>
      <c r="S517" s="13">
        <v>56113573</v>
      </c>
      <c r="T517" s="13">
        <v>41149953</v>
      </c>
      <c r="U517" s="14">
        <v>0</v>
      </c>
      <c r="V517" s="6"/>
      <c r="W517" s="10" t="e">
        <f>VLOOKUP(V517,[1]TIPOS_ANULACION!$D$5:$E$6,2,FALSE)</f>
        <v>#N/A</v>
      </c>
      <c r="X517" s="13"/>
      <c r="Y517" s="6"/>
      <c r="Z517" s="12"/>
      <c r="AA517" s="15">
        <v>41149953</v>
      </c>
      <c r="AB517" s="6" t="s">
        <v>41</v>
      </c>
      <c r="AC517" s="10">
        <f>VLOOKUP(AB517,'[1]ESTADOS ACTUALES CONTRATO'!$E$4:$F$11,2,FALSE)</f>
        <v>2</v>
      </c>
      <c r="AD517" s="6"/>
      <c r="AE517" s="6"/>
      <c r="AF517" s="6" t="s">
        <v>250</v>
      </c>
      <c r="AG517" s="16" t="s">
        <v>531</v>
      </c>
    </row>
    <row r="518" spans="1:33" hidden="1" x14ac:dyDescent="0.25">
      <c r="A518" s="4" t="s">
        <v>33</v>
      </c>
      <c r="B518" s="5">
        <f>VLOOKUP(A518,[1]LOCALIDAD!$A$3:$C$22,3,FALSE)</f>
        <v>3</v>
      </c>
      <c r="C518" s="6" t="s">
        <v>473</v>
      </c>
      <c r="D518" s="7" t="str">
        <f t="shared" si="8"/>
        <v>O230690</v>
      </c>
      <c r="E518" s="8" t="s">
        <v>474</v>
      </c>
      <c r="F518" s="8" t="s">
        <v>475</v>
      </c>
      <c r="G518" s="6">
        <v>900350937</v>
      </c>
      <c r="H518" s="8" t="s">
        <v>520</v>
      </c>
      <c r="I518" s="6" t="s">
        <v>47</v>
      </c>
      <c r="J518" s="10">
        <f>VLOOKUP(I518,[1]TIPOS_CONTRATOS!$E$4:$F$19,2,FALSE)</f>
        <v>10</v>
      </c>
      <c r="K518" s="6">
        <v>265</v>
      </c>
      <c r="L518" s="11">
        <v>2021</v>
      </c>
      <c r="M518" s="6">
        <v>506</v>
      </c>
      <c r="N518" s="6">
        <v>535</v>
      </c>
      <c r="O518" s="12" t="s">
        <v>39</v>
      </c>
      <c r="P518" s="12" t="s">
        <v>40</v>
      </c>
      <c r="Q518" s="12">
        <v>44575</v>
      </c>
      <c r="R518" s="12">
        <v>44725</v>
      </c>
      <c r="S518" s="13">
        <v>241699900</v>
      </c>
      <c r="T518" s="13">
        <v>26933679</v>
      </c>
      <c r="U518" s="14">
        <v>25364200</v>
      </c>
      <c r="V518" s="6" t="s">
        <v>83</v>
      </c>
      <c r="W518" s="10">
        <f>VLOOKUP(V518,[1]TIPOS_ANULACION!$D$5:$E$6,2,FALSE)</f>
        <v>1</v>
      </c>
      <c r="X518" s="13">
        <v>1569479</v>
      </c>
      <c r="Y518" s="6">
        <v>2</v>
      </c>
      <c r="Z518" s="12">
        <v>45222</v>
      </c>
      <c r="AA518" s="15">
        <v>0</v>
      </c>
      <c r="AB518" s="6" t="s">
        <v>57</v>
      </c>
      <c r="AC518" s="10">
        <f>VLOOKUP(AB518,'[1]ESTADOS ACTUALES CONTRATO'!$E$4:$F$11,2,FALSE)</f>
        <v>3</v>
      </c>
      <c r="AD518" s="6"/>
      <c r="AE518" s="6" t="s">
        <v>539</v>
      </c>
      <c r="AF518" s="6" t="s">
        <v>127</v>
      </c>
      <c r="AG518" s="16" t="s">
        <v>128</v>
      </c>
    </row>
    <row r="519" spans="1:33" hidden="1" x14ac:dyDescent="0.25">
      <c r="A519" s="4" t="s">
        <v>33</v>
      </c>
      <c r="B519" s="5">
        <f>VLOOKUP(A519,[1]LOCALIDAD!$A$3:$C$22,3,FALSE)</f>
        <v>3</v>
      </c>
      <c r="C519" s="6" t="s">
        <v>473</v>
      </c>
      <c r="D519" s="7" t="str">
        <f t="shared" si="8"/>
        <v>O230690</v>
      </c>
      <c r="E519" s="8" t="s">
        <v>474</v>
      </c>
      <c r="F519" s="8" t="s">
        <v>475</v>
      </c>
      <c r="G519" s="6">
        <v>900573269</v>
      </c>
      <c r="H519" s="8" t="s">
        <v>248</v>
      </c>
      <c r="I519" s="6" t="s">
        <v>184</v>
      </c>
      <c r="J519" s="10">
        <f>VLOOKUP(I519,[1]TIPOS_CONTRATOS!$E$4:$F$19,2,FALSE)</f>
        <v>18</v>
      </c>
      <c r="K519" s="6">
        <v>282</v>
      </c>
      <c r="L519" s="11">
        <v>2021</v>
      </c>
      <c r="M519" s="6">
        <v>507</v>
      </c>
      <c r="N519" s="6">
        <v>536</v>
      </c>
      <c r="O519" s="12" t="s">
        <v>39</v>
      </c>
      <c r="P519" s="12" t="s">
        <v>56</v>
      </c>
      <c r="Q519" s="12">
        <v>44593</v>
      </c>
      <c r="R519" s="12">
        <v>44835</v>
      </c>
      <c r="S519" s="13">
        <v>87800568</v>
      </c>
      <c r="T519" s="13">
        <v>17479658</v>
      </c>
      <c r="U519" s="14">
        <v>8699601</v>
      </c>
      <c r="V519" s="6"/>
      <c r="W519" s="10" t="e">
        <f>VLOOKUP(V519,[1]TIPOS_ANULACION!$D$5:$E$6,2,FALSE)</f>
        <v>#N/A</v>
      </c>
      <c r="X519" s="13"/>
      <c r="Y519" s="6"/>
      <c r="Z519" s="12"/>
      <c r="AA519" s="15">
        <v>8780057</v>
      </c>
      <c r="AB519" s="6" t="s">
        <v>41</v>
      </c>
      <c r="AC519" s="10">
        <f>VLOOKUP(AB519,'[1]ESTADOS ACTUALES CONTRATO'!$E$4:$F$11,2,FALSE)</f>
        <v>2</v>
      </c>
      <c r="AD519" s="6"/>
      <c r="AE519" s="6" t="s">
        <v>530</v>
      </c>
      <c r="AF519" s="6" t="s">
        <v>250</v>
      </c>
      <c r="AG519" s="16" t="s">
        <v>531</v>
      </c>
    </row>
    <row r="520" spans="1:33" hidden="1" x14ac:dyDescent="0.25">
      <c r="A520" s="4" t="s">
        <v>33</v>
      </c>
      <c r="B520" s="5">
        <f>VLOOKUP(A520,[1]LOCALIDAD!$A$3:$C$22,3,FALSE)</f>
        <v>3</v>
      </c>
      <c r="C520" s="6" t="s">
        <v>473</v>
      </c>
      <c r="D520" s="7" t="str">
        <f t="shared" si="8"/>
        <v>O230690</v>
      </c>
      <c r="E520" s="8" t="s">
        <v>474</v>
      </c>
      <c r="F520" s="8" t="s">
        <v>475</v>
      </c>
      <c r="G520" s="6">
        <v>901549179</v>
      </c>
      <c r="H520" s="8" t="s">
        <v>529</v>
      </c>
      <c r="I520" s="6" t="s">
        <v>187</v>
      </c>
      <c r="J520" s="10">
        <f>VLOOKUP(I520,[1]TIPOS_CONTRATOS!$E$4:$F$19,2,FALSE)</f>
        <v>8</v>
      </c>
      <c r="K520" s="6">
        <v>276</v>
      </c>
      <c r="L520" s="11">
        <v>2021</v>
      </c>
      <c r="M520" s="6">
        <v>508</v>
      </c>
      <c r="N520" s="6">
        <v>537</v>
      </c>
      <c r="O520" s="12" t="s">
        <v>39</v>
      </c>
      <c r="P520" s="12" t="s">
        <v>56</v>
      </c>
      <c r="Q520" s="12">
        <v>44593</v>
      </c>
      <c r="R520" s="12">
        <v>44835</v>
      </c>
      <c r="S520" s="13">
        <v>731671423</v>
      </c>
      <c r="T520" s="13">
        <v>228507184</v>
      </c>
      <c r="U520" s="14">
        <v>155338147</v>
      </c>
      <c r="V520" s="6"/>
      <c r="W520" s="10" t="e">
        <f>VLOOKUP(V520,[1]TIPOS_ANULACION!$D$5:$E$6,2,FALSE)</f>
        <v>#N/A</v>
      </c>
      <c r="X520" s="13"/>
      <c r="Y520" s="6"/>
      <c r="Z520" s="12"/>
      <c r="AA520" s="15">
        <v>73169037</v>
      </c>
      <c r="AB520" s="6" t="s">
        <v>41</v>
      </c>
      <c r="AC520" s="10">
        <f>VLOOKUP(AB520,'[1]ESTADOS ACTUALES CONTRATO'!$E$4:$F$11,2,FALSE)</f>
        <v>2</v>
      </c>
      <c r="AD520" s="6"/>
      <c r="AE520" s="6"/>
      <c r="AF520" s="6" t="s">
        <v>250</v>
      </c>
      <c r="AG520" s="16" t="s">
        <v>531</v>
      </c>
    </row>
    <row r="521" spans="1:33" hidden="1" x14ac:dyDescent="0.25">
      <c r="A521" s="4" t="s">
        <v>33</v>
      </c>
      <c r="B521" s="5">
        <f>VLOOKUP(A521,[1]LOCALIDAD!$A$3:$C$22,3,FALSE)</f>
        <v>3</v>
      </c>
      <c r="C521" s="6" t="s">
        <v>473</v>
      </c>
      <c r="D521" s="7" t="str">
        <f t="shared" si="8"/>
        <v>O230690</v>
      </c>
      <c r="E521" s="8" t="s">
        <v>474</v>
      </c>
      <c r="F521" s="8" t="s">
        <v>475</v>
      </c>
      <c r="G521" s="6">
        <v>901535524</v>
      </c>
      <c r="H521" s="8" t="s">
        <v>505</v>
      </c>
      <c r="I521" s="6" t="s">
        <v>47</v>
      </c>
      <c r="J521" s="10">
        <f>VLOOKUP(I521,[1]TIPOS_CONTRATOS!$E$4:$F$19,2,FALSE)</f>
        <v>10</v>
      </c>
      <c r="K521" s="6">
        <v>245</v>
      </c>
      <c r="L521" s="11">
        <v>2021</v>
      </c>
      <c r="M521" s="6">
        <v>509</v>
      </c>
      <c r="N521" s="6">
        <v>538</v>
      </c>
      <c r="O521" s="12" t="s">
        <v>39</v>
      </c>
      <c r="P521" s="12" t="s">
        <v>56</v>
      </c>
      <c r="Q521" s="12">
        <v>44516</v>
      </c>
      <c r="R521" s="12">
        <v>44853</v>
      </c>
      <c r="S521" s="13">
        <v>723486000</v>
      </c>
      <c r="T521" s="13">
        <v>50440725</v>
      </c>
      <c r="U521" s="14">
        <v>48695531</v>
      </c>
      <c r="V521" s="6" t="s">
        <v>83</v>
      </c>
      <c r="W521" s="10">
        <f>VLOOKUP(V521,[1]TIPOS_ANULACION!$D$5:$E$6,2,FALSE)</f>
        <v>1</v>
      </c>
      <c r="X521" s="13">
        <v>1745194</v>
      </c>
      <c r="Y521" s="6">
        <v>2</v>
      </c>
      <c r="Z521" s="12">
        <v>45222</v>
      </c>
      <c r="AA521" s="15">
        <v>0</v>
      </c>
      <c r="AB521" s="6" t="s">
        <v>57</v>
      </c>
      <c r="AC521" s="10">
        <f>VLOOKUP(AB521,'[1]ESTADOS ACTUALES CONTRATO'!$E$4:$F$11,2,FALSE)</f>
        <v>3</v>
      </c>
      <c r="AD521" s="6"/>
      <c r="AE521" s="6" t="s">
        <v>506</v>
      </c>
      <c r="AF521" s="6" t="s">
        <v>540</v>
      </c>
      <c r="AG521" s="16"/>
    </row>
    <row r="522" spans="1:33" hidden="1" x14ac:dyDescent="0.25">
      <c r="A522" s="4" t="s">
        <v>33</v>
      </c>
      <c r="B522" s="5">
        <f>VLOOKUP(A522,[1]LOCALIDAD!$A$3:$C$22,3,FALSE)</f>
        <v>3</v>
      </c>
      <c r="C522" s="6" t="s">
        <v>473</v>
      </c>
      <c r="D522" s="7" t="str">
        <f t="shared" si="8"/>
        <v>O230690</v>
      </c>
      <c r="E522" s="8" t="s">
        <v>474</v>
      </c>
      <c r="F522" s="8" t="s">
        <v>475</v>
      </c>
      <c r="G522" s="6">
        <v>900270576</v>
      </c>
      <c r="H522" s="8" t="s">
        <v>541</v>
      </c>
      <c r="I522" s="6" t="s">
        <v>47</v>
      </c>
      <c r="J522" s="10">
        <f>VLOOKUP(I522,[1]TIPOS_CONTRATOS!$E$4:$F$19,2,FALSE)</f>
        <v>10</v>
      </c>
      <c r="K522" s="6">
        <v>256</v>
      </c>
      <c r="L522" s="11">
        <v>2021</v>
      </c>
      <c r="M522" s="6">
        <v>510</v>
      </c>
      <c r="N522" s="6">
        <v>539</v>
      </c>
      <c r="O522" s="12" t="s">
        <v>39</v>
      </c>
      <c r="P522" s="12" t="s">
        <v>56</v>
      </c>
      <c r="Q522" s="12">
        <v>44636</v>
      </c>
      <c r="R522" s="12">
        <v>44864</v>
      </c>
      <c r="S522" s="13">
        <v>246605165</v>
      </c>
      <c r="T522" s="13">
        <v>33313828</v>
      </c>
      <c r="U522" s="14">
        <v>0</v>
      </c>
      <c r="V522" s="6"/>
      <c r="W522" s="10" t="e">
        <f>VLOOKUP(V522,[1]TIPOS_ANULACION!$D$5:$E$6,2,FALSE)</f>
        <v>#N/A</v>
      </c>
      <c r="X522" s="13"/>
      <c r="Y522" s="6"/>
      <c r="Z522" s="12"/>
      <c r="AA522" s="15">
        <v>33313828</v>
      </c>
      <c r="AB522" s="6" t="s">
        <v>41</v>
      </c>
      <c r="AC522" s="10">
        <f>VLOOKUP(AB522,'[1]ESTADOS ACTUALES CONTRATO'!$E$4:$F$11,2,FALSE)</f>
        <v>2</v>
      </c>
      <c r="AD522" s="6"/>
      <c r="AE522" s="6" t="s">
        <v>542</v>
      </c>
      <c r="AF522" s="6" t="s">
        <v>180</v>
      </c>
      <c r="AG522" s="16" t="s">
        <v>181</v>
      </c>
    </row>
    <row r="523" spans="1:33" hidden="1" x14ac:dyDescent="0.25">
      <c r="A523" s="4" t="s">
        <v>33</v>
      </c>
      <c r="B523" s="5">
        <f>VLOOKUP(A523,[1]LOCALIDAD!$A$3:$C$22,3,FALSE)</f>
        <v>3</v>
      </c>
      <c r="C523" s="6" t="s">
        <v>473</v>
      </c>
      <c r="D523" s="7" t="str">
        <f t="shared" si="8"/>
        <v>O230690</v>
      </c>
      <c r="E523" s="8" t="s">
        <v>474</v>
      </c>
      <c r="F523" s="8" t="s">
        <v>475</v>
      </c>
      <c r="G523" s="6">
        <v>900351236</v>
      </c>
      <c r="H523" s="8" t="s">
        <v>543</v>
      </c>
      <c r="I523" s="6" t="s">
        <v>187</v>
      </c>
      <c r="J523" s="10">
        <f>VLOOKUP(I523,[1]TIPOS_CONTRATOS!$E$4:$F$19,2,FALSE)</f>
        <v>8</v>
      </c>
      <c r="K523" s="6">
        <v>237</v>
      </c>
      <c r="L523" s="11">
        <v>2020</v>
      </c>
      <c r="M523" s="6">
        <v>511</v>
      </c>
      <c r="N523" s="6">
        <v>540</v>
      </c>
      <c r="O523" s="12" t="s">
        <v>39</v>
      </c>
      <c r="P523" s="12" t="s">
        <v>56</v>
      </c>
      <c r="Q523" s="12">
        <v>44260</v>
      </c>
      <c r="R523" s="12">
        <v>44534</v>
      </c>
      <c r="S523" s="13">
        <v>2683711597</v>
      </c>
      <c r="T523" s="13">
        <v>381930399</v>
      </c>
      <c r="U523" s="14">
        <v>0</v>
      </c>
      <c r="V523" s="6"/>
      <c r="W523" s="10" t="e">
        <f>VLOOKUP(V523,[1]TIPOS_ANULACION!$D$5:$E$6,2,FALSE)</f>
        <v>#N/A</v>
      </c>
      <c r="X523" s="13"/>
      <c r="Y523" s="6"/>
      <c r="Z523" s="12"/>
      <c r="AA523" s="15">
        <v>381930399</v>
      </c>
      <c r="AB523" s="6" t="s">
        <v>41</v>
      </c>
      <c r="AC523" s="10">
        <f>VLOOKUP(AB523,'[1]ESTADOS ACTUALES CONTRATO'!$E$4:$F$11,2,FALSE)</f>
        <v>2</v>
      </c>
      <c r="AD523" s="6"/>
      <c r="AE523" s="6" t="s">
        <v>536</v>
      </c>
      <c r="AF523" s="6" t="s">
        <v>250</v>
      </c>
      <c r="AG523" s="16" t="s">
        <v>531</v>
      </c>
    </row>
    <row r="524" spans="1:33" hidden="1" x14ac:dyDescent="0.25">
      <c r="A524" s="4" t="s">
        <v>33</v>
      </c>
      <c r="B524" s="5">
        <f>VLOOKUP(A524,[1]LOCALIDAD!$A$3:$C$22,3,FALSE)</f>
        <v>3</v>
      </c>
      <c r="C524" s="6" t="s">
        <v>473</v>
      </c>
      <c r="D524" s="7" t="str">
        <f t="shared" si="8"/>
        <v>O230690</v>
      </c>
      <c r="E524" s="8" t="s">
        <v>474</v>
      </c>
      <c r="F524" s="8" t="s">
        <v>475</v>
      </c>
      <c r="G524" s="6">
        <v>900320206</v>
      </c>
      <c r="H524" s="8" t="s">
        <v>544</v>
      </c>
      <c r="I524" s="6" t="s">
        <v>184</v>
      </c>
      <c r="J524" s="10">
        <f>VLOOKUP(I524,[1]TIPOS_CONTRATOS!$E$4:$F$19,2,FALSE)</f>
        <v>18</v>
      </c>
      <c r="K524" s="6">
        <v>238</v>
      </c>
      <c r="L524" s="11">
        <v>2020</v>
      </c>
      <c r="M524" s="6">
        <v>512</v>
      </c>
      <c r="N524" s="6">
        <v>541</v>
      </c>
      <c r="O524" s="12" t="s">
        <v>39</v>
      </c>
      <c r="P524" s="12" t="s">
        <v>56</v>
      </c>
      <c r="Q524" s="12">
        <v>44260</v>
      </c>
      <c r="R524" s="12">
        <v>44534</v>
      </c>
      <c r="S524" s="13">
        <v>392717736</v>
      </c>
      <c r="T524" s="13">
        <v>62618894</v>
      </c>
      <c r="U524" s="14">
        <v>0</v>
      </c>
      <c r="V524" s="6"/>
      <c r="W524" s="10" t="e">
        <f>VLOOKUP(V524,[1]TIPOS_ANULACION!$D$5:$E$6,2,FALSE)</f>
        <v>#N/A</v>
      </c>
      <c r="X524" s="13"/>
      <c r="Y524" s="6"/>
      <c r="Z524" s="12"/>
      <c r="AA524" s="15">
        <v>62618894</v>
      </c>
      <c r="AB524" s="6" t="s">
        <v>41</v>
      </c>
      <c r="AC524" s="10">
        <f>VLOOKUP(AB524,'[1]ESTADOS ACTUALES CONTRATO'!$E$4:$F$11,2,FALSE)</f>
        <v>2</v>
      </c>
      <c r="AD524" s="6"/>
      <c r="AE524" s="6" t="s">
        <v>536</v>
      </c>
      <c r="AF524" s="6" t="s">
        <v>250</v>
      </c>
      <c r="AG524" s="16" t="s">
        <v>531</v>
      </c>
    </row>
    <row r="525" spans="1:33" hidden="1" x14ac:dyDescent="0.25">
      <c r="A525" s="4" t="s">
        <v>33</v>
      </c>
      <c r="B525" s="5">
        <f>VLOOKUP(A525,[1]LOCALIDAD!$A$3:$C$22,3,FALSE)</f>
        <v>3</v>
      </c>
      <c r="C525" s="6" t="s">
        <v>473</v>
      </c>
      <c r="D525" s="7" t="str">
        <f t="shared" si="8"/>
        <v>O230690</v>
      </c>
      <c r="E525" s="8" t="s">
        <v>474</v>
      </c>
      <c r="F525" s="8" t="s">
        <v>475</v>
      </c>
      <c r="G525" s="6">
        <v>899999115</v>
      </c>
      <c r="H525" s="8" t="s">
        <v>44</v>
      </c>
      <c r="I525" s="6" t="s">
        <v>77</v>
      </c>
      <c r="J525" s="10">
        <f>VLOOKUP(I525,[1]TIPOS_CONTRATOS!$E$4:$F$19,2,FALSE)</f>
        <v>6</v>
      </c>
      <c r="K525" s="6">
        <v>212</v>
      </c>
      <c r="L525" s="11">
        <v>2021</v>
      </c>
      <c r="M525" s="6">
        <v>513</v>
      </c>
      <c r="N525" s="6">
        <v>542</v>
      </c>
      <c r="O525" s="12" t="s">
        <v>39</v>
      </c>
      <c r="P525" s="12" t="s">
        <v>56</v>
      </c>
      <c r="Q525" s="12">
        <v>44482</v>
      </c>
      <c r="R525" s="12">
        <v>44877</v>
      </c>
      <c r="S525" s="13">
        <v>474257088</v>
      </c>
      <c r="T525" s="13">
        <v>474257088</v>
      </c>
      <c r="U525" s="14">
        <v>0</v>
      </c>
      <c r="V525" s="6"/>
      <c r="W525" s="10" t="e">
        <f>VLOOKUP(V525,[1]TIPOS_ANULACION!$D$5:$E$6,2,FALSE)</f>
        <v>#N/A</v>
      </c>
      <c r="X525" s="13"/>
      <c r="Y525" s="6"/>
      <c r="Z525" s="12"/>
      <c r="AA525" s="15">
        <v>474257088</v>
      </c>
      <c r="AB525" s="6" t="s">
        <v>41</v>
      </c>
      <c r="AC525" s="10">
        <f>VLOOKUP(AB525,'[1]ESTADOS ACTUALES CONTRATO'!$E$4:$F$11,2,FALSE)</f>
        <v>2</v>
      </c>
      <c r="AD525" s="6"/>
      <c r="AE525" s="6"/>
      <c r="AF525" s="6" t="s">
        <v>60</v>
      </c>
      <c r="AG525" s="16" t="s">
        <v>61</v>
      </c>
    </row>
    <row r="526" spans="1:33" hidden="1" x14ac:dyDescent="0.25">
      <c r="A526" s="4" t="s">
        <v>33</v>
      </c>
      <c r="B526" s="5">
        <f>VLOOKUP(A526,[1]LOCALIDAD!$A$3:$C$22,3,FALSE)</f>
        <v>3</v>
      </c>
      <c r="C526" s="6" t="s">
        <v>473</v>
      </c>
      <c r="D526" s="7" t="str">
        <f t="shared" si="8"/>
        <v>O230690</v>
      </c>
      <c r="E526" s="8" t="s">
        <v>474</v>
      </c>
      <c r="F526" s="8" t="s">
        <v>475</v>
      </c>
      <c r="G526" s="6">
        <v>900360948</v>
      </c>
      <c r="H526" s="8" t="s">
        <v>262</v>
      </c>
      <c r="I526" s="6" t="s">
        <v>47</v>
      </c>
      <c r="J526" s="10">
        <f>VLOOKUP(I526,[1]TIPOS_CONTRATOS!$E$4:$F$19,2,FALSE)</f>
        <v>10</v>
      </c>
      <c r="K526" s="6">
        <v>252</v>
      </c>
      <c r="L526" s="11">
        <v>2021</v>
      </c>
      <c r="M526" s="6">
        <v>514</v>
      </c>
      <c r="N526" s="6">
        <v>543</v>
      </c>
      <c r="O526" s="12" t="s">
        <v>39</v>
      </c>
      <c r="P526" s="12" t="s">
        <v>56</v>
      </c>
      <c r="Q526" s="12">
        <v>44530</v>
      </c>
      <c r="R526" s="12">
        <v>44739</v>
      </c>
      <c r="S526" s="13">
        <v>156599781</v>
      </c>
      <c r="T526" s="13">
        <v>24261971</v>
      </c>
      <c r="U526" s="14">
        <v>0</v>
      </c>
      <c r="V526" s="6" t="s">
        <v>83</v>
      </c>
      <c r="W526" s="10">
        <f>VLOOKUP(V526,[1]TIPOS_ANULACION!$D$5:$E$6,2,FALSE)</f>
        <v>1</v>
      </c>
      <c r="X526" s="13">
        <v>24261971</v>
      </c>
      <c r="Y526" s="6"/>
      <c r="Z526" s="12"/>
      <c r="AA526" s="15">
        <v>0</v>
      </c>
      <c r="AB526" s="6" t="s">
        <v>57</v>
      </c>
      <c r="AC526" s="10">
        <f>VLOOKUP(AB526,'[1]ESTADOS ACTUALES CONTRATO'!$E$4:$F$11,2,FALSE)</f>
        <v>3</v>
      </c>
      <c r="AD526" s="6"/>
      <c r="AE526" s="6" t="s">
        <v>545</v>
      </c>
      <c r="AF526" s="6" t="s">
        <v>158</v>
      </c>
      <c r="AG526" s="16" t="s">
        <v>159</v>
      </c>
    </row>
    <row r="527" spans="1:33" hidden="1" x14ac:dyDescent="0.25">
      <c r="A527" s="4" t="s">
        <v>33</v>
      </c>
      <c r="B527" s="5">
        <f>VLOOKUP(A527,[1]LOCALIDAD!$A$3:$C$22,3,FALSE)</f>
        <v>3</v>
      </c>
      <c r="C527" s="6" t="s">
        <v>473</v>
      </c>
      <c r="D527" s="7" t="str">
        <f t="shared" si="8"/>
        <v>O230690</v>
      </c>
      <c r="E527" s="8" t="s">
        <v>474</v>
      </c>
      <c r="F527" s="8" t="s">
        <v>475</v>
      </c>
      <c r="G527" s="6">
        <v>901142692</v>
      </c>
      <c r="H527" s="8" t="s">
        <v>546</v>
      </c>
      <c r="I527" s="6" t="s">
        <v>63</v>
      </c>
      <c r="J527" s="10">
        <f>VLOOKUP(I527,[1]TIPOS_CONTRATOS!$E$4:$F$19,2,FALSE)</f>
        <v>13</v>
      </c>
      <c r="K527" s="6">
        <v>264</v>
      </c>
      <c r="L527" s="11">
        <v>2021</v>
      </c>
      <c r="M527" s="6">
        <v>515</v>
      </c>
      <c r="N527" s="6">
        <v>544</v>
      </c>
      <c r="O527" s="12" t="s">
        <v>39</v>
      </c>
      <c r="P527" s="12" t="s">
        <v>40</v>
      </c>
      <c r="Q527" s="12">
        <v>44525</v>
      </c>
      <c r="R527" s="12">
        <v>44705</v>
      </c>
      <c r="S527" s="13">
        <v>24430000</v>
      </c>
      <c r="T527" s="13">
        <v>6003340</v>
      </c>
      <c r="U527" s="14">
        <v>0</v>
      </c>
      <c r="V527" s="6"/>
      <c r="W527" s="10" t="e">
        <f>VLOOKUP(V527,[1]TIPOS_ANULACION!$D$5:$E$6,2,FALSE)</f>
        <v>#N/A</v>
      </c>
      <c r="X527" s="13"/>
      <c r="Y527" s="6"/>
      <c r="Z527" s="12"/>
      <c r="AA527" s="15">
        <v>6003340</v>
      </c>
      <c r="AB527" s="6" t="s">
        <v>41</v>
      </c>
      <c r="AC527" s="10">
        <f>VLOOKUP(AB527,'[1]ESTADOS ACTUALES CONTRATO'!$E$4:$F$11,2,FALSE)</f>
        <v>2</v>
      </c>
      <c r="AD527" s="6"/>
      <c r="AE527" s="6"/>
      <c r="AF527" s="6" t="s">
        <v>74</v>
      </c>
      <c r="AG527" s="16" t="s">
        <v>547</v>
      </c>
    </row>
    <row r="528" spans="1:33" hidden="1" x14ac:dyDescent="0.25">
      <c r="A528" s="4" t="s">
        <v>33</v>
      </c>
      <c r="B528" s="5">
        <f>VLOOKUP(A528,[1]LOCALIDAD!$A$3:$C$22,3,FALSE)</f>
        <v>3</v>
      </c>
      <c r="C528" s="6" t="s">
        <v>473</v>
      </c>
      <c r="D528" s="7" t="str">
        <f t="shared" si="8"/>
        <v>O230690</v>
      </c>
      <c r="E528" s="8" t="s">
        <v>474</v>
      </c>
      <c r="F528" s="8" t="s">
        <v>475</v>
      </c>
      <c r="G528" s="6">
        <v>901172605</v>
      </c>
      <c r="H528" s="8" t="s">
        <v>537</v>
      </c>
      <c r="I528" s="6" t="s">
        <v>184</v>
      </c>
      <c r="J528" s="10">
        <f>VLOOKUP(I528,[1]TIPOS_CONTRATOS!$E$4:$F$19,2,FALSE)</f>
        <v>18</v>
      </c>
      <c r="K528" s="6">
        <v>227</v>
      </c>
      <c r="L528" s="11">
        <v>2021</v>
      </c>
      <c r="M528" s="6">
        <v>516</v>
      </c>
      <c r="N528" s="6">
        <v>545</v>
      </c>
      <c r="O528" s="12" t="s">
        <v>39</v>
      </c>
      <c r="P528" s="12" t="s">
        <v>40</v>
      </c>
      <c r="Q528" s="12">
        <v>44593</v>
      </c>
      <c r="R528" s="12">
        <v>44742</v>
      </c>
      <c r="S528" s="13">
        <v>64188451</v>
      </c>
      <c r="T528" s="13">
        <v>6418846</v>
      </c>
      <c r="U528" s="14">
        <v>0</v>
      </c>
      <c r="V528" s="6"/>
      <c r="W528" s="10" t="e">
        <f>VLOOKUP(V528,[1]TIPOS_ANULACION!$D$5:$E$6,2,FALSE)</f>
        <v>#N/A</v>
      </c>
      <c r="X528" s="13"/>
      <c r="Y528" s="6"/>
      <c r="Z528" s="12"/>
      <c r="AA528" s="15">
        <v>6418846</v>
      </c>
      <c r="AB528" s="6" t="s">
        <v>41</v>
      </c>
      <c r="AC528" s="10">
        <f>VLOOKUP(AB528,'[1]ESTADOS ACTUALES CONTRATO'!$E$4:$F$11,2,FALSE)</f>
        <v>2</v>
      </c>
      <c r="AD528" s="6"/>
      <c r="AE528" s="6" t="s">
        <v>548</v>
      </c>
      <c r="AF528" s="6" t="s">
        <v>250</v>
      </c>
      <c r="AG528" s="16" t="s">
        <v>531</v>
      </c>
    </row>
    <row r="529" spans="1:33" hidden="1" x14ac:dyDescent="0.25">
      <c r="A529" s="4" t="s">
        <v>33</v>
      </c>
      <c r="B529" s="5">
        <f>VLOOKUP(A529,[1]LOCALIDAD!$A$3:$C$22,3,FALSE)</f>
        <v>3</v>
      </c>
      <c r="C529" s="6" t="s">
        <v>473</v>
      </c>
      <c r="D529" s="7" t="str">
        <f t="shared" si="8"/>
        <v>O230690</v>
      </c>
      <c r="E529" s="8" t="s">
        <v>474</v>
      </c>
      <c r="F529" s="8" t="s">
        <v>475</v>
      </c>
      <c r="G529" s="6">
        <v>901550717</v>
      </c>
      <c r="H529" s="8" t="s">
        <v>549</v>
      </c>
      <c r="I529" s="6" t="s">
        <v>187</v>
      </c>
      <c r="J529" s="10">
        <f>VLOOKUP(I529,[1]TIPOS_CONTRATOS!$E$4:$F$19,2,FALSE)</f>
        <v>8</v>
      </c>
      <c r="K529" s="6">
        <v>279</v>
      </c>
      <c r="L529" s="11">
        <v>2021</v>
      </c>
      <c r="M529" s="6">
        <v>517</v>
      </c>
      <c r="N529" s="6">
        <v>546</v>
      </c>
      <c r="O529" s="12" t="s">
        <v>39</v>
      </c>
      <c r="P529" s="12" t="s">
        <v>40</v>
      </c>
      <c r="Q529" s="12">
        <v>44593</v>
      </c>
      <c r="R529" s="12">
        <v>44742</v>
      </c>
      <c r="S529" s="13">
        <v>356920993</v>
      </c>
      <c r="T529" s="13">
        <v>35692163</v>
      </c>
      <c r="U529" s="14">
        <v>0</v>
      </c>
      <c r="V529" s="6"/>
      <c r="W529" s="10" t="e">
        <f>VLOOKUP(V529,[1]TIPOS_ANULACION!$D$5:$E$6,2,FALSE)</f>
        <v>#N/A</v>
      </c>
      <c r="X529" s="13"/>
      <c r="Y529" s="6"/>
      <c r="Z529" s="12"/>
      <c r="AA529" s="15">
        <v>35692163</v>
      </c>
      <c r="AB529" s="6" t="s">
        <v>41</v>
      </c>
      <c r="AC529" s="10">
        <f>VLOOKUP(AB529,'[1]ESTADOS ACTUALES CONTRATO'!$E$4:$F$11,2,FALSE)</f>
        <v>2</v>
      </c>
      <c r="AD529" s="6"/>
      <c r="AE529" s="6" t="s">
        <v>548</v>
      </c>
      <c r="AF529" s="6" t="s">
        <v>250</v>
      </c>
      <c r="AG529" s="16" t="s">
        <v>531</v>
      </c>
    </row>
    <row r="530" spans="1:33" hidden="1" x14ac:dyDescent="0.25">
      <c r="A530" s="4" t="s">
        <v>33</v>
      </c>
      <c r="B530" s="5">
        <f>VLOOKUP(A530,[1]LOCALIDAD!$A$3:$C$22,3,FALSE)</f>
        <v>3</v>
      </c>
      <c r="C530" s="6" t="s">
        <v>473</v>
      </c>
      <c r="D530" s="7" t="str">
        <f t="shared" si="8"/>
        <v>O230690</v>
      </c>
      <c r="E530" s="8" t="s">
        <v>474</v>
      </c>
      <c r="F530" s="8" t="s">
        <v>475</v>
      </c>
      <c r="G530" s="6">
        <v>52440496</v>
      </c>
      <c r="H530" s="8" t="s">
        <v>550</v>
      </c>
      <c r="I530" s="6" t="s">
        <v>144</v>
      </c>
      <c r="J530" s="10">
        <f>VLOOKUP(I530,[1]TIPOS_CONTRATOS!$E$4:$F$19,2,FALSE)</f>
        <v>11</v>
      </c>
      <c r="K530" s="6">
        <v>51</v>
      </c>
      <c r="L530" s="11">
        <v>2020</v>
      </c>
      <c r="M530" s="6">
        <v>518</v>
      </c>
      <c r="N530" s="6">
        <v>547</v>
      </c>
      <c r="O530" s="12" t="s">
        <v>39</v>
      </c>
      <c r="P530" s="12" t="s">
        <v>40</v>
      </c>
      <c r="Q530" s="12">
        <v>43893</v>
      </c>
      <c r="R530" s="12">
        <v>44014</v>
      </c>
      <c r="S530" s="13">
        <v>22000000</v>
      </c>
      <c r="T530" s="13">
        <v>4950000</v>
      </c>
      <c r="U530" s="14">
        <v>0</v>
      </c>
      <c r="V530" s="6" t="s">
        <v>83</v>
      </c>
      <c r="W530" s="10">
        <f>VLOOKUP(V530,[1]TIPOS_ANULACION!$D$5:$E$6,2,FALSE)</f>
        <v>1</v>
      </c>
      <c r="X530" s="13">
        <v>4950000</v>
      </c>
      <c r="Y530" s="6"/>
      <c r="Z530" s="12"/>
      <c r="AA530" s="15">
        <v>0</v>
      </c>
      <c r="AB530" s="6" t="s">
        <v>57</v>
      </c>
      <c r="AC530" s="10">
        <f>VLOOKUP(AB530,'[1]ESTADOS ACTUALES CONTRATO'!$E$4:$F$11,2,FALSE)</f>
        <v>3</v>
      </c>
      <c r="AD530" s="6"/>
      <c r="AE530" s="6" t="s">
        <v>477</v>
      </c>
      <c r="AF530" s="6" t="s">
        <v>368</v>
      </c>
      <c r="AG530" s="16" t="s">
        <v>369</v>
      </c>
    </row>
    <row r="531" spans="1:33" hidden="1" x14ac:dyDescent="0.25">
      <c r="A531" s="4" t="s">
        <v>33</v>
      </c>
      <c r="B531" s="5">
        <f>VLOOKUP(A531,[1]LOCALIDAD!$A$3:$C$22,3,FALSE)</f>
        <v>3</v>
      </c>
      <c r="C531" s="6" t="s">
        <v>473</v>
      </c>
      <c r="D531" s="7" t="str">
        <f t="shared" si="8"/>
        <v>O230690</v>
      </c>
      <c r="E531" s="8" t="s">
        <v>474</v>
      </c>
      <c r="F531" s="8" t="s">
        <v>475</v>
      </c>
      <c r="G531" s="6">
        <v>79649029</v>
      </c>
      <c r="H531" s="8" t="s">
        <v>551</v>
      </c>
      <c r="I531" s="6" t="s">
        <v>144</v>
      </c>
      <c r="J531" s="10">
        <f>VLOOKUP(I531,[1]TIPOS_CONTRATOS!$E$4:$F$19,2,FALSE)</f>
        <v>11</v>
      </c>
      <c r="K531" s="6">
        <v>46</v>
      </c>
      <c r="L531" s="11">
        <v>2020</v>
      </c>
      <c r="M531" s="6">
        <v>519</v>
      </c>
      <c r="N531" s="6">
        <v>548</v>
      </c>
      <c r="O531" s="12" t="s">
        <v>39</v>
      </c>
      <c r="P531" s="12" t="s">
        <v>56</v>
      </c>
      <c r="Q531" s="12">
        <v>43889</v>
      </c>
      <c r="R531" s="12">
        <v>44070</v>
      </c>
      <c r="S531" s="13">
        <v>20000000</v>
      </c>
      <c r="T531" s="13">
        <v>4666667</v>
      </c>
      <c r="U531" s="14">
        <v>0</v>
      </c>
      <c r="V531" s="6"/>
      <c r="W531" s="10" t="e">
        <f>VLOOKUP(V531,[1]TIPOS_ANULACION!$D$5:$E$6,2,FALSE)</f>
        <v>#N/A</v>
      </c>
      <c r="X531" s="13"/>
      <c r="Y531" s="6"/>
      <c r="Z531" s="12"/>
      <c r="AA531" s="15">
        <v>4666667</v>
      </c>
      <c r="AB531" s="6" t="s">
        <v>145</v>
      </c>
      <c r="AC531" s="10">
        <f>VLOOKUP(AB531,'[1]ESTADOS ACTUALES CONTRATO'!$E$4:$F$11,2,FALSE)</f>
        <v>6</v>
      </c>
      <c r="AD531" s="6"/>
      <c r="AE531" s="6"/>
      <c r="AF531" s="6" t="s">
        <v>463</v>
      </c>
      <c r="AG531" s="16" t="s">
        <v>464</v>
      </c>
    </row>
    <row r="532" spans="1:33" hidden="1" x14ac:dyDescent="0.25">
      <c r="A532" s="4" t="s">
        <v>33</v>
      </c>
      <c r="B532" s="5">
        <f>VLOOKUP(A532,[1]LOCALIDAD!$A$3:$C$22,3,FALSE)</f>
        <v>3</v>
      </c>
      <c r="C532" s="6" t="s">
        <v>473</v>
      </c>
      <c r="D532" s="7" t="str">
        <f t="shared" si="8"/>
        <v>O230690</v>
      </c>
      <c r="E532" s="8" t="s">
        <v>474</v>
      </c>
      <c r="F532" s="8" t="s">
        <v>475</v>
      </c>
      <c r="G532" s="6">
        <v>900300970</v>
      </c>
      <c r="H532" s="8" t="s">
        <v>313</v>
      </c>
      <c r="I532" s="6" t="s">
        <v>55</v>
      </c>
      <c r="J532" s="10">
        <f>VLOOKUP(I532,[1]TIPOS_CONTRATOS!$E$4:$F$19,2,FALSE)</f>
        <v>19</v>
      </c>
      <c r="K532" s="6">
        <v>51149</v>
      </c>
      <c r="L532" s="11">
        <v>2020</v>
      </c>
      <c r="M532" s="6">
        <v>520</v>
      </c>
      <c r="N532" s="6">
        <v>549</v>
      </c>
      <c r="O532" s="12" t="s">
        <v>39</v>
      </c>
      <c r="P532" s="12" t="s">
        <v>40</v>
      </c>
      <c r="Q532" s="12">
        <v>44008</v>
      </c>
      <c r="R532" s="12">
        <v>44018</v>
      </c>
      <c r="S532" s="13">
        <v>2558865</v>
      </c>
      <c r="T532" s="13">
        <v>2558865</v>
      </c>
      <c r="U532" s="14">
        <v>0</v>
      </c>
      <c r="V532" s="6"/>
      <c r="W532" s="10" t="e">
        <f>VLOOKUP(V532,[1]TIPOS_ANULACION!$D$5:$E$6,2,FALSE)</f>
        <v>#N/A</v>
      </c>
      <c r="X532" s="13"/>
      <c r="Y532" s="6"/>
      <c r="Z532" s="12"/>
      <c r="AA532" s="15">
        <v>2558865</v>
      </c>
      <c r="AB532" s="6" t="s">
        <v>41</v>
      </c>
      <c r="AC532" s="10">
        <f>VLOOKUP(AB532,'[1]ESTADOS ACTUALES CONTRATO'!$E$4:$F$11,2,FALSE)</f>
        <v>2</v>
      </c>
      <c r="AD532" s="6"/>
      <c r="AE532" s="6" t="s">
        <v>552</v>
      </c>
      <c r="AF532" s="6" t="s">
        <v>97</v>
      </c>
      <c r="AG532" s="16" t="s">
        <v>98</v>
      </c>
    </row>
    <row r="533" spans="1:33" hidden="1" x14ac:dyDescent="0.25">
      <c r="A533" s="4" t="s">
        <v>33</v>
      </c>
      <c r="B533" s="5">
        <f>VLOOKUP(A533,[1]LOCALIDAD!$A$3:$C$22,3,FALSE)</f>
        <v>3</v>
      </c>
      <c r="C533" s="6" t="s">
        <v>473</v>
      </c>
      <c r="D533" s="7" t="str">
        <f t="shared" si="8"/>
        <v>O230690</v>
      </c>
      <c r="E533" s="8" t="s">
        <v>474</v>
      </c>
      <c r="F533" s="8" t="s">
        <v>475</v>
      </c>
      <c r="G533" s="6">
        <v>7732323</v>
      </c>
      <c r="H533" s="8" t="s">
        <v>553</v>
      </c>
      <c r="I533" s="6" t="s">
        <v>144</v>
      </c>
      <c r="J533" s="10">
        <f>VLOOKUP(I533,[1]TIPOS_CONTRATOS!$E$4:$F$19,2,FALSE)</f>
        <v>11</v>
      </c>
      <c r="K533" s="6">
        <v>109</v>
      </c>
      <c r="L533" s="11">
        <v>2020</v>
      </c>
      <c r="M533" s="6">
        <v>521</v>
      </c>
      <c r="N533" s="6">
        <v>550</v>
      </c>
      <c r="O533" s="12" t="s">
        <v>39</v>
      </c>
      <c r="P533" s="12" t="s">
        <v>56</v>
      </c>
      <c r="Q533" s="12">
        <v>44026</v>
      </c>
      <c r="R533" s="12">
        <v>44255</v>
      </c>
      <c r="S533" s="13">
        <v>34104000</v>
      </c>
      <c r="T533" s="13">
        <v>2436000</v>
      </c>
      <c r="U533" s="14">
        <v>0</v>
      </c>
      <c r="V533" s="6" t="s">
        <v>83</v>
      </c>
      <c r="W533" s="10">
        <f>VLOOKUP(V533,[1]TIPOS_ANULACION!$D$5:$E$6,2,FALSE)</f>
        <v>1</v>
      </c>
      <c r="X533" s="13">
        <v>2436000</v>
      </c>
      <c r="Y533" s="6"/>
      <c r="Z533" s="12"/>
      <c r="AA533" s="15">
        <v>0</v>
      </c>
      <c r="AB533" s="6" t="s">
        <v>57</v>
      </c>
      <c r="AC533" s="10">
        <f>VLOOKUP(AB533,'[1]ESTADOS ACTUALES CONTRATO'!$E$4:$F$11,2,FALSE)</f>
        <v>3</v>
      </c>
      <c r="AD533" s="6"/>
      <c r="AE533" s="6" t="s">
        <v>477</v>
      </c>
      <c r="AF533" s="6" t="s">
        <v>368</v>
      </c>
      <c r="AG533" s="16" t="s">
        <v>369</v>
      </c>
    </row>
    <row r="534" spans="1:33" hidden="1" x14ac:dyDescent="0.25">
      <c r="A534" s="4" t="s">
        <v>33</v>
      </c>
      <c r="B534" s="5">
        <f>VLOOKUP(A534,[1]LOCALIDAD!$A$3:$C$22,3,FALSE)</f>
        <v>3</v>
      </c>
      <c r="C534" s="6" t="s">
        <v>473</v>
      </c>
      <c r="D534" s="7" t="str">
        <f t="shared" si="8"/>
        <v>O230690</v>
      </c>
      <c r="E534" s="8" t="s">
        <v>474</v>
      </c>
      <c r="F534" s="8" t="s">
        <v>475</v>
      </c>
      <c r="G534" s="6">
        <v>80069750</v>
      </c>
      <c r="H534" s="8" t="s">
        <v>554</v>
      </c>
      <c r="I534" s="6" t="s">
        <v>144</v>
      </c>
      <c r="J534" s="10">
        <f>VLOOKUP(I534,[1]TIPOS_CONTRATOS!$E$4:$F$19,2,FALSE)</f>
        <v>11</v>
      </c>
      <c r="K534" s="6">
        <v>114</v>
      </c>
      <c r="L534" s="11">
        <v>2020</v>
      </c>
      <c r="M534" s="6">
        <v>522</v>
      </c>
      <c r="N534" s="6">
        <v>551</v>
      </c>
      <c r="O534" s="12" t="s">
        <v>39</v>
      </c>
      <c r="P534" s="12" t="s">
        <v>56</v>
      </c>
      <c r="Q534" s="12">
        <v>44034</v>
      </c>
      <c r="R534" s="12">
        <v>44255</v>
      </c>
      <c r="S534" s="13">
        <v>28000000</v>
      </c>
      <c r="T534" s="13">
        <v>1050000</v>
      </c>
      <c r="U534" s="14">
        <v>0</v>
      </c>
      <c r="V534" s="6" t="s">
        <v>83</v>
      </c>
      <c r="W534" s="10">
        <f>VLOOKUP(V534,[1]TIPOS_ANULACION!$D$5:$E$6,2,FALSE)</f>
        <v>1</v>
      </c>
      <c r="X534" s="13">
        <v>1050000</v>
      </c>
      <c r="Y534" s="6"/>
      <c r="Z534" s="12"/>
      <c r="AA534" s="15">
        <v>0</v>
      </c>
      <c r="AB534" s="6" t="s">
        <v>57</v>
      </c>
      <c r="AC534" s="10">
        <f>VLOOKUP(AB534,'[1]ESTADOS ACTUALES CONTRATO'!$E$4:$F$11,2,FALSE)</f>
        <v>3</v>
      </c>
      <c r="AD534" s="6"/>
      <c r="AE534" s="6" t="s">
        <v>477</v>
      </c>
      <c r="AF534" s="6" t="s">
        <v>463</v>
      </c>
      <c r="AG534" s="16" t="s">
        <v>464</v>
      </c>
    </row>
    <row r="535" spans="1:33" hidden="1" x14ac:dyDescent="0.25">
      <c r="A535" s="4" t="s">
        <v>33</v>
      </c>
      <c r="B535" s="5">
        <f>VLOOKUP(A535,[1]LOCALIDAD!$A$3:$C$22,3,FALSE)</f>
        <v>3</v>
      </c>
      <c r="C535" s="6" t="s">
        <v>473</v>
      </c>
      <c r="D535" s="7" t="str">
        <f t="shared" si="8"/>
        <v>O230690</v>
      </c>
      <c r="E535" s="8" t="s">
        <v>474</v>
      </c>
      <c r="F535" s="8" t="s">
        <v>475</v>
      </c>
      <c r="G535" s="6">
        <v>901399373</v>
      </c>
      <c r="H535" s="8" t="s">
        <v>484</v>
      </c>
      <c r="I535" s="6" t="s">
        <v>55</v>
      </c>
      <c r="J535" s="10">
        <f>VLOOKUP(I535,[1]TIPOS_CONTRATOS!$E$4:$F$19,2,FALSE)</f>
        <v>19</v>
      </c>
      <c r="K535" s="6">
        <v>56318</v>
      </c>
      <c r="L535" s="11">
        <v>2020</v>
      </c>
      <c r="M535" s="6">
        <v>523</v>
      </c>
      <c r="N535" s="6">
        <v>552</v>
      </c>
      <c r="O535" s="12" t="s">
        <v>39</v>
      </c>
      <c r="P535" s="12" t="s">
        <v>40</v>
      </c>
      <c r="Q535" s="12">
        <v>44112</v>
      </c>
      <c r="R535" s="12">
        <v>44125</v>
      </c>
      <c r="S535" s="13">
        <v>41603241.100000001</v>
      </c>
      <c r="T535" s="13">
        <v>1</v>
      </c>
      <c r="U535" s="14">
        <v>0</v>
      </c>
      <c r="V535" s="6"/>
      <c r="W535" s="10" t="e">
        <f>VLOOKUP(V535,[1]TIPOS_ANULACION!$D$5:$E$6,2,FALSE)</f>
        <v>#N/A</v>
      </c>
      <c r="X535" s="13"/>
      <c r="Y535" s="6"/>
      <c r="Z535" s="12"/>
      <c r="AA535" s="15">
        <v>1</v>
      </c>
      <c r="AB535" s="6" t="s">
        <v>41</v>
      </c>
      <c r="AC535" s="10">
        <f>VLOOKUP(AB535,'[1]ESTADOS ACTUALES CONTRATO'!$E$4:$F$11,2,FALSE)</f>
        <v>2</v>
      </c>
      <c r="AD535" s="6"/>
      <c r="AE535" s="6" t="s">
        <v>527</v>
      </c>
      <c r="AF535" s="6" t="s">
        <v>315</v>
      </c>
      <c r="AG535" s="16"/>
    </row>
    <row r="536" spans="1:33" hidden="1" x14ac:dyDescent="0.25">
      <c r="A536" s="4" t="s">
        <v>33</v>
      </c>
      <c r="B536" s="5">
        <f>VLOOKUP(A536,[1]LOCALIDAD!$A$3:$C$22,3,FALSE)</f>
        <v>3</v>
      </c>
      <c r="C536" s="6" t="s">
        <v>473</v>
      </c>
      <c r="D536" s="7" t="str">
        <f t="shared" si="8"/>
        <v>O230690</v>
      </c>
      <c r="E536" s="8" t="s">
        <v>474</v>
      </c>
      <c r="F536" s="8" t="s">
        <v>475</v>
      </c>
      <c r="G536" s="6">
        <v>1022358891</v>
      </c>
      <c r="H536" s="8" t="s">
        <v>555</v>
      </c>
      <c r="I536" s="6" t="s">
        <v>55</v>
      </c>
      <c r="J536" s="10">
        <f>VLOOKUP(I536,[1]TIPOS_CONTRATOS!$E$4:$F$19,2,FALSE)</f>
        <v>19</v>
      </c>
      <c r="K536" s="6">
        <v>12</v>
      </c>
      <c r="L536" s="11">
        <v>2021</v>
      </c>
      <c r="M536" s="6">
        <v>524</v>
      </c>
      <c r="N536" s="6">
        <v>553</v>
      </c>
      <c r="O536" s="12" t="s">
        <v>39</v>
      </c>
      <c r="P536" s="12" t="s">
        <v>40</v>
      </c>
      <c r="Q536" s="12">
        <v>44239</v>
      </c>
      <c r="R536" s="12">
        <v>44419</v>
      </c>
      <c r="S536" s="13">
        <v>33480000</v>
      </c>
      <c r="T536" s="13">
        <v>1050000</v>
      </c>
      <c r="U536" s="14">
        <v>0</v>
      </c>
      <c r="V536" s="6"/>
      <c r="W536" s="10" t="e">
        <f>VLOOKUP(V536,[1]TIPOS_ANULACION!$D$5:$E$6,2,FALSE)</f>
        <v>#N/A</v>
      </c>
      <c r="X536" s="13"/>
      <c r="Y536" s="6"/>
      <c r="Z536" s="12"/>
      <c r="AA536" s="15">
        <v>1050000</v>
      </c>
      <c r="AB536" s="6" t="s">
        <v>145</v>
      </c>
      <c r="AC536" s="10">
        <f>VLOOKUP(AB536,'[1]ESTADOS ACTUALES CONTRATO'!$E$4:$F$11,2,FALSE)</f>
        <v>6</v>
      </c>
      <c r="AD536" s="6"/>
      <c r="AE536" s="6" t="s">
        <v>556</v>
      </c>
      <c r="AF536" s="6" t="s">
        <v>557</v>
      </c>
      <c r="AG536" s="16" t="s">
        <v>120</v>
      </c>
    </row>
    <row r="537" spans="1:33" hidden="1" x14ac:dyDescent="0.25">
      <c r="A537" s="4" t="s">
        <v>33</v>
      </c>
      <c r="B537" s="5">
        <f>VLOOKUP(A537,[1]LOCALIDAD!$A$3:$C$22,3,FALSE)</f>
        <v>3</v>
      </c>
      <c r="C537" s="6" t="s">
        <v>473</v>
      </c>
      <c r="D537" s="7" t="str">
        <f t="shared" si="8"/>
        <v>O230690</v>
      </c>
      <c r="E537" s="8" t="s">
        <v>474</v>
      </c>
      <c r="F537" s="8" t="s">
        <v>475</v>
      </c>
      <c r="G537" s="6">
        <v>79649029</v>
      </c>
      <c r="H537" s="8" t="s">
        <v>551</v>
      </c>
      <c r="I537" s="6" t="s">
        <v>144</v>
      </c>
      <c r="J537" s="10">
        <f>VLOOKUP(I537,[1]TIPOS_CONTRATOS!$E$4:$F$19,2,FALSE)</f>
        <v>11</v>
      </c>
      <c r="K537" s="6">
        <v>221</v>
      </c>
      <c r="L537" s="11">
        <v>2020</v>
      </c>
      <c r="M537" s="6">
        <v>525</v>
      </c>
      <c r="N537" s="6">
        <v>554</v>
      </c>
      <c r="O537" s="12" t="s">
        <v>39</v>
      </c>
      <c r="P537" s="12" t="s">
        <v>40</v>
      </c>
      <c r="Q537" s="12">
        <v>44159</v>
      </c>
      <c r="R537" s="12">
        <v>44188</v>
      </c>
      <c r="S537" s="13">
        <v>5000000</v>
      </c>
      <c r="T537" s="13">
        <v>5000000</v>
      </c>
      <c r="U537" s="14">
        <v>0</v>
      </c>
      <c r="V537" s="6" t="s">
        <v>83</v>
      </c>
      <c r="W537" s="10">
        <f>VLOOKUP(V537,[1]TIPOS_ANULACION!$D$5:$E$6,2,FALSE)</f>
        <v>1</v>
      </c>
      <c r="X537" s="13">
        <v>5000000</v>
      </c>
      <c r="Y537" s="6"/>
      <c r="Z537" s="12"/>
      <c r="AA537" s="15">
        <v>0</v>
      </c>
      <c r="AB537" s="6" t="s">
        <v>57</v>
      </c>
      <c r="AC537" s="10">
        <f>VLOOKUP(AB537,'[1]ESTADOS ACTUALES CONTRATO'!$E$4:$F$11,2,FALSE)</f>
        <v>3</v>
      </c>
      <c r="AD537" s="6"/>
      <c r="AE537" s="6" t="s">
        <v>477</v>
      </c>
      <c r="AF537" s="6" t="s">
        <v>368</v>
      </c>
      <c r="AG537" s="16" t="s">
        <v>369</v>
      </c>
    </row>
    <row r="538" spans="1:33" hidden="1" x14ac:dyDescent="0.25">
      <c r="A538" s="4" t="s">
        <v>33</v>
      </c>
      <c r="B538" s="5">
        <f>VLOOKUP(A538,[1]LOCALIDAD!$A$3:$C$22,3,FALSE)</f>
        <v>3</v>
      </c>
      <c r="C538" s="6" t="s">
        <v>473</v>
      </c>
      <c r="D538" s="7" t="str">
        <f t="shared" si="8"/>
        <v>O230690</v>
      </c>
      <c r="E538" s="8" t="s">
        <v>474</v>
      </c>
      <c r="F538" s="8" t="s">
        <v>475</v>
      </c>
      <c r="G538" s="6">
        <v>7178445</v>
      </c>
      <c r="H538" s="8" t="s">
        <v>558</v>
      </c>
      <c r="I538" s="6" t="s">
        <v>144</v>
      </c>
      <c r="J538" s="10">
        <f>VLOOKUP(I538,[1]TIPOS_CONTRATOS!$E$4:$F$19,2,FALSE)</f>
        <v>11</v>
      </c>
      <c r="K538" s="6">
        <v>118</v>
      </c>
      <c r="L538" s="11">
        <v>2020</v>
      </c>
      <c r="M538" s="6">
        <v>526</v>
      </c>
      <c r="N538" s="6">
        <v>555</v>
      </c>
      <c r="O538" s="12" t="s">
        <v>39</v>
      </c>
      <c r="P538" s="12" t="s">
        <v>56</v>
      </c>
      <c r="Q538" s="12">
        <v>44046</v>
      </c>
      <c r="R538" s="12">
        <v>44229</v>
      </c>
      <c r="S538" s="13">
        <v>22680000</v>
      </c>
      <c r="T538" s="13">
        <v>378000</v>
      </c>
      <c r="U538" s="14">
        <v>0</v>
      </c>
      <c r="V538" s="6" t="s">
        <v>83</v>
      </c>
      <c r="W538" s="10">
        <f>VLOOKUP(V538,[1]TIPOS_ANULACION!$D$5:$E$6,2,FALSE)</f>
        <v>1</v>
      </c>
      <c r="X538" s="13">
        <v>378000</v>
      </c>
      <c r="Y538" s="6">
        <v>2</v>
      </c>
      <c r="Z538" s="12">
        <v>45247</v>
      </c>
      <c r="AA538" s="15">
        <v>0</v>
      </c>
      <c r="AB538" s="6" t="s">
        <v>145</v>
      </c>
      <c r="AC538" s="10">
        <f>VLOOKUP(AB538,'[1]ESTADOS ACTUALES CONTRATO'!$E$4:$F$11,2,FALSE)</f>
        <v>6</v>
      </c>
      <c r="AD538" s="6"/>
      <c r="AE538" s="6"/>
      <c r="AF538" s="6" t="s">
        <v>463</v>
      </c>
      <c r="AG538" s="16" t="s">
        <v>464</v>
      </c>
    </row>
    <row r="539" spans="1:33" hidden="1" x14ac:dyDescent="0.25">
      <c r="A539" s="4" t="s">
        <v>33</v>
      </c>
      <c r="B539" s="5">
        <f>VLOOKUP(A539,[1]LOCALIDAD!$A$3:$C$22,3,FALSE)</f>
        <v>3</v>
      </c>
      <c r="C539" s="6" t="s">
        <v>473</v>
      </c>
      <c r="D539" s="7" t="str">
        <f t="shared" si="8"/>
        <v>O230690</v>
      </c>
      <c r="E539" s="8" t="s">
        <v>474</v>
      </c>
      <c r="F539" s="8" t="s">
        <v>475</v>
      </c>
      <c r="G539" s="6">
        <v>79737112</v>
      </c>
      <c r="H539" s="8" t="s">
        <v>559</v>
      </c>
      <c r="I539" s="6" t="s">
        <v>144</v>
      </c>
      <c r="J539" s="10">
        <f>VLOOKUP(I539,[1]TIPOS_CONTRATOS!$E$4:$F$19,2,FALSE)</f>
        <v>11</v>
      </c>
      <c r="K539" s="6">
        <v>167</v>
      </c>
      <c r="L539" s="11">
        <v>2020</v>
      </c>
      <c r="M539" s="6">
        <v>527</v>
      </c>
      <c r="N539" s="6">
        <v>556</v>
      </c>
      <c r="O539" s="12" t="s">
        <v>39</v>
      </c>
      <c r="P539" s="12" t="s">
        <v>56</v>
      </c>
      <c r="Q539" s="12">
        <v>44068</v>
      </c>
      <c r="R539" s="12">
        <v>44251</v>
      </c>
      <c r="S539" s="13">
        <v>20800000</v>
      </c>
      <c r="T539" s="13">
        <v>1213334</v>
      </c>
      <c r="U539" s="14">
        <v>0</v>
      </c>
      <c r="V539" s="6" t="s">
        <v>83</v>
      </c>
      <c r="W539" s="10">
        <f>VLOOKUP(V539,[1]TIPOS_ANULACION!$D$5:$E$6,2,FALSE)</f>
        <v>1</v>
      </c>
      <c r="X539" s="13">
        <v>1213334</v>
      </c>
      <c r="Y539" s="6"/>
      <c r="Z539" s="12"/>
      <c r="AA539" s="15">
        <v>0</v>
      </c>
      <c r="AB539" s="6" t="s">
        <v>57</v>
      </c>
      <c r="AC539" s="10">
        <f>VLOOKUP(AB539,'[1]ESTADOS ACTUALES CONTRATO'!$E$4:$F$11,2,FALSE)</f>
        <v>3</v>
      </c>
      <c r="AD539" s="6"/>
      <c r="AE539" s="6" t="s">
        <v>477</v>
      </c>
      <c r="AF539" s="6" t="s">
        <v>463</v>
      </c>
      <c r="AG539" s="16" t="s">
        <v>464</v>
      </c>
    </row>
    <row r="540" spans="1:33" hidden="1" x14ac:dyDescent="0.25">
      <c r="A540" s="4" t="s">
        <v>33</v>
      </c>
      <c r="B540" s="5">
        <f>VLOOKUP(A540,[1]LOCALIDAD!$A$3:$C$22,3,FALSE)</f>
        <v>3</v>
      </c>
      <c r="C540" s="6" t="s">
        <v>473</v>
      </c>
      <c r="D540" s="7" t="str">
        <f t="shared" si="8"/>
        <v>O230690</v>
      </c>
      <c r="E540" s="8" t="s">
        <v>474</v>
      </c>
      <c r="F540" s="8" t="s">
        <v>475</v>
      </c>
      <c r="G540" s="6">
        <v>52849930</v>
      </c>
      <c r="H540" s="8" t="s">
        <v>560</v>
      </c>
      <c r="I540" s="6" t="s">
        <v>144</v>
      </c>
      <c r="J540" s="10">
        <f>VLOOKUP(I540,[1]TIPOS_CONTRATOS!$E$4:$F$19,2,FALSE)</f>
        <v>11</v>
      </c>
      <c r="K540" s="6">
        <v>184</v>
      </c>
      <c r="L540" s="11">
        <v>2020</v>
      </c>
      <c r="M540" s="6">
        <v>528</v>
      </c>
      <c r="N540" s="6">
        <v>557</v>
      </c>
      <c r="O540" s="12" t="s">
        <v>39</v>
      </c>
      <c r="P540" s="12" t="s">
        <v>56</v>
      </c>
      <c r="Q540" s="12">
        <v>44077</v>
      </c>
      <c r="R540" s="12">
        <v>44255</v>
      </c>
      <c r="S540" s="13">
        <v>26400000</v>
      </c>
      <c r="T540" s="13">
        <v>440000</v>
      </c>
      <c r="U540" s="14">
        <v>0</v>
      </c>
      <c r="V540" s="6" t="s">
        <v>83</v>
      </c>
      <c r="W540" s="10">
        <f>VLOOKUP(V540,[1]TIPOS_ANULACION!$D$5:$E$6,2,FALSE)</f>
        <v>1</v>
      </c>
      <c r="X540" s="13">
        <v>440000</v>
      </c>
      <c r="Y540" s="6">
        <v>2</v>
      </c>
      <c r="Z540" s="12">
        <v>45247</v>
      </c>
      <c r="AA540" s="15">
        <v>0</v>
      </c>
      <c r="AB540" s="6" t="s">
        <v>145</v>
      </c>
      <c r="AC540" s="10">
        <f>VLOOKUP(AB540,'[1]ESTADOS ACTUALES CONTRATO'!$E$4:$F$11,2,FALSE)</f>
        <v>6</v>
      </c>
      <c r="AD540" s="6"/>
      <c r="AE540" s="6"/>
      <c r="AF540" s="6" t="s">
        <v>463</v>
      </c>
      <c r="AG540" s="16" t="s">
        <v>464</v>
      </c>
    </row>
    <row r="541" spans="1:33" hidden="1" x14ac:dyDescent="0.25">
      <c r="A541" s="4" t="s">
        <v>33</v>
      </c>
      <c r="B541" s="5">
        <f>VLOOKUP(A541,[1]LOCALIDAD!$A$3:$C$22,3,FALSE)</f>
        <v>3</v>
      </c>
      <c r="C541" s="6" t="s">
        <v>473</v>
      </c>
      <c r="D541" s="7" t="str">
        <f t="shared" si="8"/>
        <v>O230690</v>
      </c>
      <c r="E541" s="8" t="s">
        <v>474</v>
      </c>
      <c r="F541" s="8" t="s">
        <v>475</v>
      </c>
      <c r="G541" s="6">
        <v>19347325</v>
      </c>
      <c r="H541" s="8" t="s">
        <v>561</v>
      </c>
      <c r="I541" s="6" t="s">
        <v>144</v>
      </c>
      <c r="J541" s="10">
        <f>VLOOKUP(I541,[1]TIPOS_CONTRATOS!$E$4:$F$19,2,FALSE)</f>
        <v>11</v>
      </c>
      <c r="K541" s="6">
        <v>196</v>
      </c>
      <c r="L541" s="11">
        <v>2020</v>
      </c>
      <c r="M541" s="6">
        <v>529</v>
      </c>
      <c r="N541" s="6">
        <v>558</v>
      </c>
      <c r="O541" s="12" t="s">
        <v>39</v>
      </c>
      <c r="P541" s="12" t="s">
        <v>56</v>
      </c>
      <c r="Q541" s="12">
        <v>44097</v>
      </c>
      <c r="R541" s="12">
        <v>44227</v>
      </c>
      <c r="S541" s="13">
        <v>7333333</v>
      </c>
      <c r="T541" s="13">
        <v>146666</v>
      </c>
      <c r="U541" s="14">
        <v>0</v>
      </c>
      <c r="V541" s="6" t="s">
        <v>83</v>
      </c>
      <c r="W541" s="10">
        <f>VLOOKUP(V541,[1]TIPOS_ANULACION!$D$5:$E$6,2,FALSE)</f>
        <v>1</v>
      </c>
      <c r="X541" s="13">
        <v>146666</v>
      </c>
      <c r="Y541" s="6"/>
      <c r="Z541" s="12"/>
      <c r="AA541" s="15">
        <v>0</v>
      </c>
      <c r="AB541" s="6" t="s">
        <v>57</v>
      </c>
      <c r="AC541" s="10">
        <f>VLOOKUP(AB541,'[1]ESTADOS ACTUALES CONTRATO'!$E$4:$F$11,2,FALSE)</f>
        <v>3</v>
      </c>
      <c r="AD541" s="6"/>
      <c r="AE541" s="6" t="s">
        <v>477</v>
      </c>
      <c r="AF541" s="6" t="s">
        <v>463</v>
      </c>
      <c r="AG541" s="16" t="s">
        <v>464</v>
      </c>
    </row>
    <row r="542" spans="1:33" hidden="1" x14ac:dyDescent="0.25">
      <c r="A542" s="4" t="s">
        <v>33</v>
      </c>
      <c r="B542" s="5">
        <f>VLOOKUP(A542,[1]LOCALIDAD!$A$3:$C$22,3,FALSE)</f>
        <v>3</v>
      </c>
      <c r="C542" s="6" t="s">
        <v>473</v>
      </c>
      <c r="D542" s="7" t="str">
        <f t="shared" si="8"/>
        <v>O230690</v>
      </c>
      <c r="E542" s="8" t="s">
        <v>474</v>
      </c>
      <c r="F542" s="8" t="s">
        <v>475</v>
      </c>
      <c r="G542" s="6">
        <v>80069750</v>
      </c>
      <c r="H542" s="8" t="s">
        <v>554</v>
      </c>
      <c r="I542" s="6" t="s">
        <v>144</v>
      </c>
      <c r="J542" s="10">
        <f>VLOOKUP(I542,[1]TIPOS_CONTRATOS!$E$4:$F$19,2,FALSE)</f>
        <v>11</v>
      </c>
      <c r="K542" s="6">
        <v>114</v>
      </c>
      <c r="L542" s="11">
        <v>2020</v>
      </c>
      <c r="M542" s="6">
        <v>530</v>
      </c>
      <c r="N542" s="6">
        <v>559</v>
      </c>
      <c r="O542" s="12" t="s">
        <v>39</v>
      </c>
      <c r="P542" s="12" t="s">
        <v>56</v>
      </c>
      <c r="Q542" s="12">
        <v>44034</v>
      </c>
      <c r="R542" s="12">
        <v>44255</v>
      </c>
      <c r="S542" s="13">
        <v>28000000</v>
      </c>
      <c r="T542" s="13">
        <v>700000</v>
      </c>
      <c r="U542" s="14">
        <v>0</v>
      </c>
      <c r="V542" s="6" t="s">
        <v>83</v>
      </c>
      <c r="W542" s="10">
        <f>VLOOKUP(V542,[1]TIPOS_ANULACION!$D$5:$E$6,2,FALSE)</f>
        <v>1</v>
      </c>
      <c r="X542" s="13">
        <v>700000</v>
      </c>
      <c r="Y542" s="6"/>
      <c r="Z542" s="12"/>
      <c r="AA542" s="15">
        <v>0</v>
      </c>
      <c r="AB542" s="6" t="s">
        <v>57</v>
      </c>
      <c r="AC542" s="10">
        <f>VLOOKUP(AB542,'[1]ESTADOS ACTUALES CONTRATO'!$E$4:$F$11,2,FALSE)</f>
        <v>3</v>
      </c>
      <c r="AD542" s="6"/>
      <c r="AE542" s="6" t="s">
        <v>477</v>
      </c>
      <c r="AF542" s="6" t="s">
        <v>463</v>
      </c>
      <c r="AG542" s="16" t="s">
        <v>464</v>
      </c>
    </row>
    <row r="543" spans="1:33" hidden="1" x14ac:dyDescent="0.25">
      <c r="A543" s="4" t="s">
        <v>33</v>
      </c>
      <c r="B543" s="5">
        <f>VLOOKUP(A543,[1]LOCALIDAD!$A$3:$C$22,3,FALSE)</f>
        <v>3</v>
      </c>
      <c r="C543" s="6" t="s">
        <v>473</v>
      </c>
      <c r="D543" s="7" t="str">
        <f t="shared" si="8"/>
        <v>O230690</v>
      </c>
      <c r="E543" s="8" t="s">
        <v>474</v>
      </c>
      <c r="F543" s="8" t="s">
        <v>475</v>
      </c>
      <c r="G543" s="6">
        <v>1032450825</v>
      </c>
      <c r="H543" s="8" t="s">
        <v>562</v>
      </c>
      <c r="I543" s="6" t="s">
        <v>144</v>
      </c>
      <c r="J543" s="10">
        <f>VLOOKUP(I543,[1]TIPOS_CONTRATOS!$E$4:$F$19,2,FALSE)</f>
        <v>11</v>
      </c>
      <c r="K543" s="6">
        <v>136</v>
      </c>
      <c r="L543" s="11">
        <v>2020</v>
      </c>
      <c r="M543" s="6">
        <v>531</v>
      </c>
      <c r="N543" s="6">
        <v>560</v>
      </c>
      <c r="O543" s="12" t="s">
        <v>39</v>
      </c>
      <c r="P543" s="12" t="s">
        <v>56</v>
      </c>
      <c r="Q543" s="12">
        <v>44047</v>
      </c>
      <c r="R543" s="12">
        <v>44255</v>
      </c>
      <c r="S543" s="13">
        <v>11000000</v>
      </c>
      <c r="T543" s="13">
        <v>220000</v>
      </c>
      <c r="U543" s="14">
        <v>0</v>
      </c>
      <c r="V543" s="6" t="s">
        <v>83</v>
      </c>
      <c r="W543" s="10">
        <f>VLOOKUP(V543,[1]TIPOS_ANULACION!$D$5:$E$6,2,FALSE)</f>
        <v>1</v>
      </c>
      <c r="X543" s="13">
        <v>220000</v>
      </c>
      <c r="Y543" s="6"/>
      <c r="Z543" s="12"/>
      <c r="AA543" s="15">
        <v>0</v>
      </c>
      <c r="AB543" s="6" t="s">
        <v>57</v>
      </c>
      <c r="AC543" s="10">
        <f>VLOOKUP(AB543,'[1]ESTADOS ACTUALES CONTRATO'!$E$4:$F$11,2,FALSE)</f>
        <v>3</v>
      </c>
      <c r="AD543" s="6"/>
      <c r="AE543" s="6" t="s">
        <v>477</v>
      </c>
      <c r="AF543" s="6" t="s">
        <v>296</v>
      </c>
      <c r="AG543" s="16" t="s">
        <v>297</v>
      </c>
    </row>
    <row r="544" spans="1:33" hidden="1" x14ac:dyDescent="0.25">
      <c r="A544" s="4" t="s">
        <v>33</v>
      </c>
      <c r="B544" s="5">
        <f>VLOOKUP(A544,[1]LOCALIDAD!$A$3:$C$22,3,FALSE)</f>
        <v>3</v>
      </c>
      <c r="C544" s="6" t="s">
        <v>473</v>
      </c>
      <c r="D544" s="7" t="str">
        <f t="shared" si="8"/>
        <v>O230690</v>
      </c>
      <c r="E544" s="8" t="s">
        <v>474</v>
      </c>
      <c r="F544" s="8" t="s">
        <v>475</v>
      </c>
      <c r="G544" s="6">
        <v>1010218952</v>
      </c>
      <c r="H544" s="8" t="s">
        <v>359</v>
      </c>
      <c r="I544" s="6" t="s">
        <v>144</v>
      </c>
      <c r="J544" s="10">
        <f>VLOOKUP(I544,[1]TIPOS_CONTRATOS!$E$4:$F$19,2,FALSE)</f>
        <v>11</v>
      </c>
      <c r="K544" s="6">
        <v>150</v>
      </c>
      <c r="L544" s="11">
        <v>2020</v>
      </c>
      <c r="M544" s="6">
        <v>532</v>
      </c>
      <c r="N544" s="6">
        <v>561</v>
      </c>
      <c r="O544" s="12" t="s">
        <v>39</v>
      </c>
      <c r="P544" s="12" t="s">
        <v>56</v>
      </c>
      <c r="Q544" s="12">
        <v>44056</v>
      </c>
      <c r="R544" s="12">
        <v>44255</v>
      </c>
      <c r="S544" s="13">
        <v>20175000</v>
      </c>
      <c r="T544" s="13">
        <v>403500</v>
      </c>
      <c r="U544" s="14">
        <v>0</v>
      </c>
      <c r="V544" s="6" t="s">
        <v>83</v>
      </c>
      <c r="W544" s="10">
        <f>VLOOKUP(V544,[1]TIPOS_ANULACION!$D$5:$E$6,2,FALSE)</f>
        <v>1</v>
      </c>
      <c r="X544" s="13">
        <v>403500</v>
      </c>
      <c r="Y544" s="6"/>
      <c r="Z544" s="12"/>
      <c r="AA544" s="15">
        <v>0</v>
      </c>
      <c r="AB544" s="6" t="s">
        <v>57</v>
      </c>
      <c r="AC544" s="10">
        <f>VLOOKUP(AB544,'[1]ESTADOS ACTUALES CONTRATO'!$E$4:$F$11,2,FALSE)</f>
        <v>3</v>
      </c>
      <c r="AD544" s="6"/>
      <c r="AE544" s="6" t="s">
        <v>477</v>
      </c>
      <c r="AF544" s="6" t="s">
        <v>296</v>
      </c>
      <c r="AG544" s="16" t="s">
        <v>297</v>
      </c>
    </row>
    <row r="545" spans="1:33" hidden="1" x14ac:dyDescent="0.25">
      <c r="A545" s="4" t="s">
        <v>33</v>
      </c>
      <c r="B545" s="5">
        <f>VLOOKUP(A545,[1]LOCALIDAD!$A$3:$C$22,3,FALSE)</f>
        <v>3</v>
      </c>
      <c r="C545" s="6" t="s">
        <v>473</v>
      </c>
      <c r="D545" s="7" t="str">
        <f t="shared" si="8"/>
        <v>O230690</v>
      </c>
      <c r="E545" s="8" t="s">
        <v>474</v>
      </c>
      <c r="F545" s="8" t="s">
        <v>475</v>
      </c>
      <c r="G545" s="6">
        <v>1109291034</v>
      </c>
      <c r="H545" s="8" t="s">
        <v>444</v>
      </c>
      <c r="I545" s="6" t="s">
        <v>144</v>
      </c>
      <c r="J545" s="10">
        <f>VLOOKUP(I545,[1]TIPOS_CONTRATOS!$E$4:$F$19,2,FALSE)</f>
        <v>11</v>
      </c>
      <c r="K545" s="6">
        <v>193</v>
      </c>
      <c r="L545" s="11">
        <v>2020</v>
      </c>
      <c r="M545" s="6">
        <v>533</v>
      </c>
      <c r="N545" s="6">
        <v>562</v>
      </c>
      <c r="O545" s="12" t="s">
        <v>39</v>
      </c>
      <c r="P545" s="12" t="s">
        <v>56</v>
      </c>
      <c r="Q545" s="12">
        <v>44097</v>
      </c>
      <c r="R545" s="12">
        <v>44227</v>
      </c>
      <c r="S545" s="13">
        <v>10657500</v>
      </c>
      <c r="T545" s="13">
        <v>710500</v>
      </c>
      <c r="U545" s="14">
        <v>0</v>
      </c>
      <c r="V545" s="6" t="s">
        <v>83</v>
      </c>
      <c r="W545" s="10">
        <f>VLOOKUP(V545,[1]TIPOS_ANULACION!$D$5:$E$6,2,FALSE)</f>
        <v>1</v>
      </c>
      <c r="X545" s="13">
        <v>710500</v>
      </c>
      <c r="Y545" s="6"/>
      <c r="Z545" s="12"/>
      <c r="AA545" s="15">
        <v>0</v>
      </c>
      <c r="AB545" s="6" t="s">
        <v>57</v>
      </c>
      <c r="AC545" s="10">
        <f>VLOOKUP(AB545,'[1]ESTADOS ACTUALES CONTRATO'!$E$4:$F$11,2,FALSE)</f>
        <v>3</v>
      </c>
      <c r="AD545" s="6"/>
      <c r="AE545" s="6" t="s">
        <v>477</v>
      </c>
      <c r="AF545" s="6" t="s">
        <v>296</v>
      </c>
      <c r="AG545" s="16" t="s">
        <v>297</v>
      </c>
    </row>
    <row r="546" spans="1:33" hidden="1" x14ac:dyDescent="0.25">
      <c r="A546" s="4" t="s">
        <v>33</v>
      </c>
      <c r="B546" s="5">
        <f>VLOOKUP(A546,[1]LOCALIDAD!$A$3:$C$22,3,FALSE)</f>
        <v>3</v>
      </c>
      <c r="C546" s="6" t="s">
        <v>473</v>
      </c>
      <c r="D546" s="7" t="str">
        <f t="shared" si="8"/>
        <v>O230690</v>
      </c>
      <c r="E546" s="8" t="s">
        <v>474</v>
      </c>
      <c r="F546" s="8" t="s">
        <v>475</v>
      </c>
      <c r="G546" s="6">
        <v>901161581</v>
      </c>
      <c r="H546" s="8" t="s">
        <v>563</v>
      </c>
      <c r="I546" s="6" t="s">
        <v>187</v>
      </c>
      <c r="J546" s="10">
        <f>VLOOKUP(I546,[1]TIPOS_CONTRATOS!$E$4:$F$19,2,FALSE)</f>
        <v>8</v>
      </c>
      <c r="K546" s="6">
        <v>236</v>
      </c>
      <c r="L546" s="11">
        <v>2020</v>
      </c>
      <c r="M546" s="6">
        <v>534</v>
      </c>
      <c r="N546" s="6">
        <v>563</v>
      </c>
      <c r="O546" s="12" t="s">
        <v>39</v>
      </c>
      <c r="P546" s="12" t="s">
        <v>56</v>
      </c>
      <c r="Q546" s="12">
        <v>44047</v>
      </c>
      <c r="R546" s="12">
        <v>44255</v>
      </c>
      <c r="S546" s="13">
        <v>11000000</v>
      </c>
      <c r="T546" s="13">
        <v>366781</v>
      </c>
      <c r="U546" s="14">
        <v>0</v>
      </c>
      <c r="V546" s="6"/>
      <c r="W546" s="10" t="e">
        <f>VLOOKUP(V546,[1]TIPOS_ANULACION!$D$5:$E$6,2,FALSE)</f>
        <v>#N/A</v>
      </c>
      <c r="X546" s="13"/>
      <c r="Y546" s="6"/>
      <c r="Z546" s="12"/>
      <c r="AA546" s="15">
        <v>366781</v>
      </c>
      <c r="AB546" s="6" t="s">
        <v>41</v>
      </c>
      <c r="AC546" s="10">
        <f>VLOOKUP(AB546,'[1]ESTADOS ACTUALES CONTRATO'!$E$4:$F$11,2,FALSE)</f>
        <v>2</v>
      </c>
      <c r="AD546" s="6"/>
      <c r="AE546" s="6" t="s">
        <v>564</v>
      </c>
      <c r="AF546" s="6" t="s">
        <v>565</v>
      </c>
      <c r="AG546" s="16" t="s">
        <v>566</v>
      </c>
    </row>
    <row r="547" spans="1:33" hidden="1" x14ac:dyDescent="0.25">
      <c r="A547" s="4" t="s">
        <v>33</v>
      </c>
      <c r="B547" s="5">
        <f>VLOOKUP(A547,[1]LOCALIDAD!$A$3:$C$22,3,FALSE)</f>
        <v>3</v>
      </c>
      <c r="C547" s="6" t="s">
        <v>473</v>
      </c>
      <c r="D547" s="7" t="str">
        <f t="shared" si="8"/>
        <v>O230690</v>
      </c>
      <c r="E547" s="8" t="s">
        <v>474</v>
      </c>
      <c r="F547" s="8" t="s">
        <v>475</v>
      </c>
      <c r="G547" s="6">
        <v>26257660</v>
      </c>
      <c r="H547" s="8" t="s">
        <v>567</v>
      </c>
      <c r="I547" s="6" t="s">
        <v>144</v>
      </c>
      <c r="J547" s="10">
        <f>VLOOKUP(I547,[1]TIPOS_CONTRATOS!$E$4:$F$19,2,FALSE)</f>
        <v>11</v>
      </c>
      <c r="K547" s="6">
        <v>201</v>
      </c>
      <c r="L547" s="11">
        <v>2020</v>
      </c>
      <c r="M547" s="6">
        <v>535</v>
      </c>
      <c r="N547" s="6">
        <v>564</v>
      </c>
      <c r="O547" s="12" t="s">
        <v>39</v>
      </c>
      <c r="P547" s="12" t="s">
        <v>56</v>
      </c>
      <c r="Q547" s="12">
        <v>44099</v>
      </c>
      <c r="R547" s="12">
        <v>44227</v>
      </c>
      <c r="S547" s="13">
        <v>17500000</v>
      </c>
      <c r="T547" s="13">
        <v>700000</v>
      </c>
      <c r="U547" s="14">
        <v>0</v>
      </c>
      <c r="V547" s="6" t="s">
        <v>83</v>
      </c>
      <c r="W547" s="10">
        <f>VLOOKUP(V547,[1]TIPOS_ANULACION!$D$5:$E$6,2,FALSE)</f>
        <v>1</v>
      </c>
      <c r="X547" s="13">
        <v>700000</v>
      </c>
      <c r="Y547" s="6"/>
      <c r="Z547" s="12"/>
      <c r="AA547" s="15">
        <v>0</v>
      </c>
      <c r="AB547" s="6" t="s">
        <v>57</v>
      </c>
      <c r="AC547" s="10">
        <f>VLOOKUP(AB547,'[1]ESTADOS ACTUALES CONTRATO'!$E$4:$F$11,2,FALSE)</f>
        <v>3</v>
      </c>
      <c r="AD547" s="6"/>
      <c r="AE547" s="6" t="s">
        <v>477</v>
      </c>
      <c r="AF547" s="6" t="s">
        <v>296</v>
      </c>
      <c r="AG547" s="16" t="s">
        <v>297</v>
      </c>
    </row>
    <row r="548" spans="1:33" hidden="1" x14ac:dyDescent="0.25">
      <c r="A548" s="4" t="s">
        <v>33</v>
      </c>
      <c r="B548" s="5">
        <f>VLOOKUP(A548,[1]LOCALIDAD!$A$3:$C$22,3,FALSE)</f>
        <v>3</v>
      </c>
      <c r="C548" s="6" t="s">
        <v>473</v>
      </c>
      <c r="D548" s="7" t="str">
        <f t="shared" si="8"/>
        <v>O230690</v>
      </c>
      <c r="E548" s="8" t="s">
        <v>474</v>
      </c>
      <c r="F548" s="8" t="s">
        <v>475</v>
      </c>
      <c r="G548" s="6">
        <v>900050192</v>
      </c>
      <c r="H548" s="8" t="s">
        <v>568</v>
      </c>
      <c r="I548" s="6" t="s">
        <v>87</v>
      </c>
      <c r="J548" s="10">
        <f>VLOOKUP(I548,[1]TIPOS_CONTRATOS!$E$4:$F$19,2,FALSE)</f>
        <v>2</v>
      </c>
      <c r="K548" s="6">
        <v>246</v>
      </c>
      <c r="L548" s="11">
        <v>2020</v>
      </c>
      <c r="M548" s="6">
        <v>536</v>
      </c>
      <c r="N548" s="6">
        <v>565</v>
      </c>
      <c r="O548" s="12" t="s">
        <v>39</v>
      </c>
      <c r="P548" s="12" t="s">
        <v>56</v>
      </c>
      <c r="Q548" s="12">
        <v>44215</v>
      </c>
      <c r="R548" s="12">
        <v>44265</v>
      </c>
      <c r="S548" s="13">
        <v>24435381</v>
      </c>
      <c r="T548" s="13">
        <v>3637156</v>
      </c>
      <c r="U548" s="14">
        <v>0</v>
      </c>
      <c r="V548" s="6"/>
      <c r="W548" s="10" t="e">
        <f>VLOOKUP(V548,[1]TIPOS_ANULACION!$D$5:$E$6,2,FALSE)</f>
        <v>#N/A</v>
      </c>
      <c r="X548" s="13"/>
      <c r="Y548" s="6"/>
      <c r="Z548" s="12"/>
      <c r="AA548" s="15">
        <v>3637156</v>
      </c>
      <c r="AB548" s="6" t="s">
        <v>145</v>
      </c>
      <c r="AC548" s="10">
        <f>VLOOKUP(AB548,'[1]ESTADOS ACTUALES CONTRATO'!$E$4:$F$11,2,FALSE)</f>
        <v>6</v>
      </c>
      <c r="AD548" s="6"/>
      <c r="AE548" s="6"/>
      <c r="AF548" s="6" t="s">
        <v>438</v>
      </c>
      <c r="AG548" s="16" t="s">
        <v>534</v>
      </c>
    </row>
    <row r="549" spans="1:33" hidden="1" x14ac:dyDescent="0.25">
      <c r="A549" s="4" t="s">
        <v>33</v>
      </c>
      <c r="B549" s="5">
        <f>VLOOKUP(A549,[1]LOCALIDAD!$A$3:$C$22,3,FALSE)</f>
        <v>3</v>
      </c>
      <c r="C549" s="6" t="s">
        <v>473</v>
      </c>
      <c r="D549" s="7" t="str">
        <f t="shared" si="8"/>
        <v>O230690</v>
      </c>
      <c r="E549" s="8" t="s">
        <v>474</v>
      </c>
      <c r="F549" s="8" t="s">
        <v>475</v>
      </c>
      <c r="G549" s="6">
        <v>830089058</v>
      </c>
      <c r="H549" s="8" t="s">
        <v>508</v>
      </c>
      <c r="I549" s="6" t="s">
        <v>47</v>
      </c>
      <c r="J549" s="10">
        <f>VLOOKUP(I549,[1]TIPOS_CONTRATOS!$E$4:$F$19,2,FALSE)</f>
        <v>10</v>
      </c>
      <c r="K549" s="6">
        <v>234</v>
      </c>
      <c r="L549" s="11">
        <v>2020</v>
      </c>
      <c r="M549" s="6">
        <v>537</v>
      </c>
      <c r="N549" s="6">
        <v>566</v>
      </c>
      <c r="O549" s="12" t="s">
        <v>39</v>
      </c>
      <c r="P549" s="12" t="s">
        <v>56</v>
      </c>
      <c r="Q549" s="12">
        <v>44236</v>
      </c>
      <c r="R549" s="12">
        <v>44409</v>
      </c>
      <c r="S549" s="13">
        <v>136810014</v>
      </c>
      <c r="T549" s="13">
        <v>2361993</v>
      </c>
      <c r="U549" s="14">
        <v>0</v>
      </c>
      <c r="V549" s="6" t="s">
        <v>83</v>
      </c>
      <c r="W549" s="10">
        <f>VLOOKUP(V549,[1]TIPOS_ANULACION!$D$5:$E$6,2,FALSE)</f>
        <v>1</v>
      </c>
      <c r="X549" s="13">
        <v>2361993</v>
      </c>
      <c r="Y549" s="6"/>
      <c r="Z549" s="12"/>
      <c r="AA549" s="15">
        <v>0</v>
      </c>
      <c r="AB549" s="6" t="s">
        <v>57</v>
      </c>
      <c r="AC549" s="10">
        <f>VLOOKUP(AB549,'[1]ESTADOS ACTUALES CONTRATO'!$E$4:$F$11,2,FALSE)</f>
        <v>3</v>
      </c>
      <c r="AD549" s="6"/>
      <c r="AE549" s="6" t="s">
        <v>545</v>
      </c>
      <c r="AF549" s="6" t="s">
        <v>129</v>
      </c>
      <c r="AG549" s="16" t="s">
        <v>130</v>
      </c>
    </row>
    <row r="550" spans="1:33" hidden="1" x14ac:dyDescent="0.25">
      <c r="A550" s="4" t="s">
        <v>33</v>
      </c>
      <c r="B550" s="5">
        <f>VLOOKUP(A550,[1]LOCALIDAD!$A$3:$C$22,3,FALSE)</f>
        <v>3</v>
      </c>
      <c r="C550" s="6" t="s">
        <v>473</v>
      </c>
      <c r="D550" s="7" t="str">
        <f t="shared" si="8"/>
        <v>O230690</v>
      </c>
      <c r="E550" s="8" t="s">
        <v>474</v>
      </c>
      <c r="F550" s="8" t="s">
        <v>475</v>
      </c>
      <c r="G550" s="6">
        <v>830089058</v>
      </c>
      <c r="H550" s="8" t="s">
        <v>508</v>
      </c>
      <c r="I550" s="6" t="s">
        <v>47</v>
      </c>
      <c r="J550" s="10">
        <f>VLOOKUP(I550,[1]TIPOS_CONTRATOS!$E$4:$F$19,2,FALSE)</f>
        <v>10</v>
      </c>
      <c r="K550" s="6">
        <v>239</v>
      </c>
      <c r="L550" s="11">
        <v>2020</v>
      </c>
      <c r="M550" s="6">
        <v>538</v>
      </c>
      <c r="N550" s="6">
        <v>567</v>
      </c>
      <c r="O550" s="12" t="s">
        <v>39</v>
      </c>
      <c r="P550" s="12" t="s">
        <v>56</v>
      </c>
      <c r="Q550" s="12">
        <v>44301</v>
      </c>
      <c r="R550" s="12">
        <v>44534</v>
      </c>
      <c r="S550" s="13">
        <v>814207491</v>
      </c>
      <c r="T550" s="13">
        <v>76351210</v>
      </c>
      <c r="U550" s="14">
        <v>76351210</v>
      </c>
      <c r="V550" s="6"/>
      <c r="W550" s="10" t="e">
        <f>VLOOKUP(V550,[1]TIPOS_ANULACION!$D$5:$E$6,2,FALSE)</f>
        <v>#N/A</v>
      </c>
      <c r="X550" s="13"/>
      <c r="Y550" s="6"/>
      <c r="Z550" s="12"/>
      <c r="AA550" s="15">
        <v>0</v>
      </c>
      <c r="AB550" s="6" t="s">
        <v>57</v>
      </c>
      <c r="AC550" s="10">
        <f>VLOOKUP(AB550,'[1]ESTADOS ACTUALES CONTRATO'!$E$4:$F$11,2,FALSE)</f>
        <v>3</v>
      </c>
      <c r="AD550" s="6"/>
      <c r="AE550" s="6" t="s">
        <v>569</v>
      </c>
      <c r="AF550" s="6" t="s">
        <v>158</v>
      </c>
      <c r="AG550" s="16" t="s">
        <v>159</v>
      </c>
    </row>
    <row r="551" spans="1:33" hidden="1" x14ac:dyDescent="0.25">
      <c r="A551" s="4" t="s">
        <v>33</v>
      </c>
      <c r="B551" s="5">
        <f>VLOOKUP(A551,[1]LOCALIDAD!$A$3:$C$22,3,FALSE)</f>
        <v>3</v>
      </c>
      <c r="C551" s="6" t="s">
        <v>473</v>
      </c>
      <c r="D551" s="7" t="str">
        <f t="shared" si="8"/>
        <v>O230690</v>
      </c>
      <c r="E551" s="8" t="s">
        <v>474</v>
      </c>
      <c r="F551" s="8" t="s">
        <v>475</v>
      </c>
      <c r="G551" s="6">
        <v>79433973</v>
      </c>
      <c r="H551" s="8" t="s">
        <v>570</v>
      </c>
      <c r="I551" s="6" t="s">
        <v>144</v>
      </c>
      <c r="J551" s="10">
        <f>VLOOKUP(I551,[1]TIPOS_CONTRATOS!$E$4:$F$19,2,FALSE)</f>
        <v>11</v>
      </c>
      <c r="K551" s="6">
        <v>27</v>
      </c>
      <c r="L551" s="11">
        <v>2020</v>
      </c>
      <c r="M551" s="6">
        <v>539</v>
      </c>
      <c r="N551" s="6">
        <v>568</v>
      </c>
      <c r="O551" s="12" t="s">
        <v>39</v>
      </c>
      <c r="P551" s="12" t="s">
        <v>56</v>
      </c>
      <c r="Q551" s="12">
        <v>43893</v>
      </c>
      <c r="R551" s="12">
        <v>44076</v>
      </c>
      <c r="S551" s="13">
        <v>26280000</v>
      </c>
      <c r="T551" s="13">
        <v>438000</v>
      </c>
      <c r="U551" s="14">
        <v>0</v>
      </c>
      <c r="V551" s="6" t="s">
        <v>83</v>
      </c>
      <c r="W551" s="10">
        <f>VLOOKUP(V551,[1]TIPOS_ANULACION!$D$5:$E$6,2,FALSE)</f>
        <v>1</v>
      </c>
      <c r="X551" s="13">
        <v>438000</v>
      </c>
      <c r="Y551" s="6">
        <v>2</v>
      </c>
      <c r="Z551" s="12">
        <v>45247</v>
      </c>
      <c r="AA551" s="15">
        <v>0</v>
      </c>
      <c r="AB551" s="6" t="s">
        <v>145</v>
      </c>
      <c r="AC551" s="10">
        <f>VLOOKUP(AB551,'[1]ESTADOS ACTUALES CONTRATO'!$E$4:$F$11,2,FALSE)</f>
        <v>6</v>
      </c>
      <c r="AD551" s="6"/>
      <c r="AE551" s="6"/>
      <c r="AF551" s="6" t="s">
        <v>296</v>
      </c>
      <c r="AG551" s="16" t="s">
        <v>297</v>
      </c>
    </row>
    <row r="552" spans="1:33" hidden="1" x14ac:dyDescent="0.25">
      <c r="A552" s="4" t="s">
        <v>33</v>
      </c>
      <c r="B552" s="5">
        <f>VLOOKUP(A552,[1]LOCALIDAD!$A$3:$C$22,3,FALSE)</f>
        <v>3</v>
      </c>
      <c r="C552" s="6" t="s">
        <v>473</v>
      </c>
      <c r="D552" s="7" t="str">
        <f t="shared" si="8"/>
        <v>O230690</v>
      </c>
      <c r="E552" s="8" t="s">
        <v>474</v>
      </c>
      <c r="F552" s="8" t="s">
        <v>475</v>
      </c>
      <c r="G552" s="6">
        <v>79433973</v>
      </c>
      <c r="H552" s="8" t="s">
        <v>570</v>
      </c>
      <c r="I552" s="6" t="s">
        <v>144</v>
      </c>
      <c r="J552" s="10">
        <f>VLOOKUP(I552,[1]TIPOS_CONTRATOS!$E$4:$F$19,2,FALSE)</f>
        <v>11</v>
      </c>
      <c r="K552" s="6">
        <v>198</v>
      </c>
      <c r="L552" s="11">
        <v>2020</v>
      </c>
      <c r="M552" s="6">
        <v>540</v>
      </c>
      <c r="N552" s="6">
        <v>569</v>
      </c>
      <c r="O552" s="12" t="s">
        <v>39</v>
      </c>
      <c r="P552" s="12" t="s">
        <v>56</v>
      </c>
      <c r="Q552" s="12">
        <v>44099</v>
      </c>
      <c r="R552" s="12">
        <v>44227</v>
      </c>
      <c r="S552" s="13">
        <v>18000000</v>
      </c>
      <c r="T552" s="13">
        <v>720000</v>
      </c>
      <c r="U552" s="14">
        <v>0</v>
      </c>
      <c r="V552" s="6" t="s">
        <v>83</v>
      </c>
      <c r="W552" s="10">
        <f>VLOOKUP(V552,[1]TIPOS_ANULACION!$D$5:$E$6,2,FALSE)</f>
        <v>1</v>
      </c>
      <c r="X552" s="13">
        <v>720000</v>
      </c>
      <c r="Y552" s="6"/>
      <c r="Z552" s="12"/>
      <c r="AA552" s="15">
        <v>0</v>
      </c>
      <c r="AB552" s="6" t="s">
        <v>57</v>
      </c>
      <c r="AC552" s="10">
        <f>VLOOKUP(AB552,'[1]ESTADOS ACTUALES CONTRATO'!$E$4:$F$11,2,FALSE)</f>
        <v>3</v>
      </c>
      <c r="AD552" s="6"/>
      <c r="AE552" s="6" t="s">
        <v>477</v>
      </c>
      <c r="AF552" s="6" t="s">
        <v>296</v>
      </c>
      <c r="AG552" s="16" t="s">
        <v>297</v>
      </c>
    </row>
    <row r="553" spans="1:33" hidden="1" x14ac:dyDescent="0.25">
      <c r="A553" s="4" t="s">
        <v>33</v>
      </c>
      <c r="B553" s="5">
        <f>VLOOKUP(A553,[1]LOCALIDAD!$A$3:$C$22,3,FALSE)</f>
        <v>3</v>
      </c>
      <c r="C553" s="6" t="s">
        <v>473</v>
      </c>
      <c r="D553" s="7" t="str">
        <f t="shared" si="8"/>
        <v>O230690</v>
      </c>
      <c r="E553" s="8" t="s">
        <v>474</v>
      </c>
      <c r="F553" s="8" t="s">
        <v>475</v>
      </c>
      <c r="G553" s="6">
        <v>1023883636</v>
      </c>
      <c r="H553" s="8" t="s">
        <v>571</v>
      </c>
      <c r="I553" s="6" t="s">
        <v>144</v>
      </c>
      <c r="J553" s="10">
        <f>VLOOKUP(I553,[1]TIPOS_CONTRATOS!$E$4:$F$19,2,FALSE)</f>
        <v>11</v>
      </c>
      <c r="K553" s="6">
        <v>42</v>
      </c>
      <c r="L553" s="11">
        <v>2020</v>
      </c>
      <c r="M553" s="6">
        <v>541</v>
      </c>
      <c r="N553" s="6">
        <v>570</v>
      </c>
      <c r="O553" s="12" t="s">
        <v>39</v>
      </c>
      <c r="P553" s="12" t="s">
        <v>56</v>
      </c>
      <c r="Q553" s="12">
        <v>43895</v>
      </c>
      <c r="R553" s="12">
        <v>44047</v>
      </c>
      <c r="S553" s="13">
        <v>8800000</v>
      </c>
      <c r="T553" s="13">
        <v>293334</v>
      </c>
      <c r="U553" s="14">
        <v>0</v>
      </c>
      <c r="V553" s="6" t="s">
        <v>83</v>
      </c>
      <c r="W553" s="10">
        <f>VLOOKUP(V553,[1]TIPOS_ANULACION!$D$5:$E$6,2,FALSE)</f>
        <v>1</v>
      </c>
      <c r="X553" s="13">
        <v>293334</v>
      </c>
      <c r="Y553" s="6"/>
      <c r="Z553" s="12"/>
      <c r="AA553" s="15">
        <v>0</v>
      </c>
      <c r="AB553" s="6" t="s">
        <v>57</v>
      </c>
      <c r="AC553" s="10">
        <f>VLOOKUP(AB553,'[1]ESTADOS ACTUALES CONTRATO'!$E$4:$F$11,2,FALSE)</f>
        <v>3</v>
      </c>
      <c r="AD553" s="6"/>
      <c r="AE553" s="6" t="s">
        <v>477</v>
      </c>
      <c r="AF553" s="6" t="s">
        <v>296</v>
      </c>
      <c r="AG553" s="16" t="s">
        <v>297</v>
      </c>
    </row>
    <row r="554" spans="1:33" hidden="1" x14ac:dyDescent="0.25">
      <c r="A554" s="4" t="s">
        <v>33</v>
      </c>
      <c r="B554" s="5">
        <f>VLOOKUP(A554,[1]LOCALIDAD!$A$3:$C$22,3,FALSE)</f>
        <v>3</v>
      </c>
      <c r="C554" s="6" t="s">
        <v>473</v>
      </c>
      <c r="D554" s="7" t="str">
        <f t="shared" si="8"/>
        <v>O230690</v>
      </c>
      <c r="E554" s="8" t="s">
        <v>474</v>
      </c>
      <c r="F554" s="8" t="s">
        <v>475</v>
      </c>
      <c r="G554" s="6">
        <v>901254200</v>
      </c>
      <c r="H554" s="8" t="s">
        <v>572</v>
      </c>
      <c r="I554" s="6" t="s">
        <v>573</v>
      </c>
      <c r="J554" s="10">
        <f>VLOOKUP(I554,[1]TIPOS_CONTRATOS!$E$4:$F$19,2,FALSE)</f>
        <v>3</v>
      </c>
      <c r="K554" s="6">
        <v>45</v>
      </c>
      <c r="L554" s="11">
        <v>2019</v>
      </c>
      <c r="M554" s="6">
        <v>542</v>
      </c>
      <c r="N554" s="6">
        <v>571</v>
      </c>
      <c r="O554" s="12" t="s">
        <v>39</v>
      </c>
      <c r="P554" s="12" t="s">
        <v>56</v>
      </c>
      <c r="Q554" s="12">
        <v>43544</v>
      </c>
      <c r="R554" s="12">
        <v>44197</v>
      </c>
      <c r="S554" s="13">
        <v>749990001</v>
      </c>
      <c r="T554" s="13">
        <v>2381200</v>
      </c>
      <c r="U554" s="14">
        <v>0</v>
      </c>
      <c r="V554" s="6"/>
      <c r="W554" s="10" t="e">
        <f>VLOOKUP(V554,[1]TIPOS_ANULACION!$D$5:$E$6,2,FALSE)</f>
        <v>#N/A</v>
      </c>
      <c r="X554" s="13"/>
      <c r="Y554" s="6"/>
      <c r="Z554" s="12"/>
      <c r="AA554" s="15">
        <v>2381200</v>
      </c>
      <c r="AB554" s="6" t="s">
        <v>41</v>
      </c>
      <c r="AC554" s="10">
        <f>VLOOKUP(AB554,'[1]ESTADOS ACTUALES CONTRATO'!$E$4:$F$11,2,FALSE)</f>
        <v>2</v>
      </c>
      <c r="AD554" s="6"/>
      <c r="AE554" s="6" t="s">
        <v>574</v>
      </c>
      <c r="AF554" s="6" t="s">
        <v>250</v>
      </c>
      <c r="AG554" s="16" t="s">
        <v>575</v>
      </c>
    </row>
    <row r="555" spans="1:33" hidden="1" x14ac:dyDescent="0.25">
      <c r="A555" s="4" t="s">
        <v>33</v>
      </c>
      <c r="B555" s="5">
        <f>VLOOKUP(A555,[1]LOCALIDAD!$A$3:$C$22,3,FALSE)</f>
        <v>3</v>
      </c>
      <c r="C555" s="6" t="s">
        <v>473</v>
      </c>
      <c r="D555" s="7" t="str">
        <f t="shared" si="8"/>
        <v>O230690</v>
      </c>
      <c r="E555" s="8" t="s">
        <v>474</v>
      </c>
      <c r="F555" s="8" t="s">
        <v>475</v>
      </c>
      <c r="G555" s="6">
        <v>19438867</v>
      </c>
      <c r="H555" s="8" t="s">
        <v>576</v>
      </c>
      <c r="I555" s="6" t="s">
        <v>144</v>
      </c>
      <c r="J555" s="10">
        <f>VLOOKUP(I555,[1]TIPOS_CONTRATOS!$E$4:$F$19,2,FALSE)</f>
        <v>11</v>
      </c>
      <c r="K555" s="6">
        <v>64</v>
      </c>
      <c r="L555" s="11">
        <v>2020</v>
      </c>
      <c r="M555" s="6">
        <v>543</v>
      </c>
      <c r="N555" s="6">
        <v>572</v>
      </c>
      <c r="O555" s="12" t="s">
        <v>39</v>
      </c>
      <c r="P555" s="12" t="s">
        <v>56</v>
      </c>
      <c r="Q555" s="12">
        <v>43901</v>
      </c>
      <c r="R555" s="12">
        <v>44084</v>
      </c>
      <c r="S555" s="13">
        <v>23100000</v>
      </c>
      <c r="T555" s="13">
        <v>630000</v>
      </c>
      <c r="U555" s="14">
        <v>0</v>
      </c>
      <c r="V555" s="6" t="s">
        <v>83</v>
      </c>
      <c r="W555" s="10">
        <f>VLOOKUP(V555,[1]TIPOS_ANULACION!$D$5:$E$6,2,FALSE)</f>
        <v>1</v>
      </c>
      <c r="X555" s="13">
        <v>630000</v>
      </c>
      <c r="Y555" s="6"/>
      <c r="Z555" s="12"/>
      <c r="AA555" s="15">
        <v>0</v>
      </c>
      <c r="AB555" s="6" t="s">
        <v>57</v>
      </c>
      <c r="AC555" s="10">
        <f>VLOOKUP(AB555,'[1]ESTADOS ACTUALES CONTRATO'!$E$4:$F$11,2,FALSE)</f>
        <v>3</v>
      </c>
      <c r="AD555" s="6"/>
      <c r="AE555" s="6" t="s">
        <v>477</v>
      </c>
      <c r="AF555" s="6" t="s">
        <v>296</v>
      </c>
      <c r="AG555" s="16" t="s">
        <v>297</v>
      </c>
    </row>
    <row r="556" spans="1:33" hidden="1" x14ac:dyDescent="0.25">
      <c r="A556" s="4" t="s">
        <v>33</v>
      </c>
      <c r="B556" s="5">
        <f>VLOOKUP(A556,[1]LOCALIDAD!$A$3:$C$22,3,FALSE)</f>
        <v>3</v>
      </c>
      <c r="C556" s="6" t="s">
        <v>473</v>
      </c>
      <c r="D556" s="7" t="str">
        <f t="shared" si="8"/>
        <v>O230690</v>
      </c>
      <c r="E556" s="8" t="s">
        <v>474</v>
      </c>
      <c r="F556" s="8" t="s">
        <v>475</v>
      </c>
      <c r="G556" s="6">
        <v>901305826</v>
      </c>
      <c r="H556" s="8" t="s">
        <v>577</v>
      </c>
      <c r="I556" s="6" t="s">
        <v>573</v>
      </c>
      <c r="J556" s="10">
        <f>VLOOKUP(I556,[1]TIPOS_CONTRATOS!$E$4:$F$19,2,FALSE)</f>
        <v>3</v>
      </c>
      <c r="K556" s="6">
        <v>146</v>
      </c>
      <c r="L556" s="11">
        <v>2019</v>
      </c>
      <c r="M556" s="6">
        <v>544</v>
      </c>
      <c r="N556" s="6">
        <v>573</v>
      </c>
      <c r="O556" s="12" t="s">
        <v>39</v>
      </c>
      <c r="P556" s="12" t="s">
        <v>56</v>
      </c>
      <c r="Q556" s="12">
        <v>43754</v>
      </c>
      <c r="R556" s="12">
        <v>44344</v>
      </c>
      <c r="S556" s="13">
        <v>4481776272</v>
      </c>
      <c r="T556" s="13">
        <v>189877900</v>
      </c>
      <c r="U556" s="14">
        <v>189877900</v>
      </c>
      <c r="V556" s="6"/>
      <c r="W556" s="10" t="e">
        <f>VLOOKUP(V556,[1]TIPOS_ANULACION!$D$5:$E$6,2,FALSE)</f>
        <v>#N/A</v>
      </c>
      <c r="X556" s="13"/>
      <c r="Y556" s="6"/>
      <c r="Z556" s="12"/>
      <c r="AA556" s="15">
        <v>0</v>
      </c>
      <c r="AB556" s="6" t="s">
        <v>41</v>
      </c>
      <c r="AC556" s="10">
        <f>VLOOKUP(AB556,'[1]ESTADOS ACTUALES CONTRATO'!$E$4:$F$11,2,FALSE)</f>
        <v>2</v>
      </c>
      <c r="AD556" s="6"/>
      <c r="AE556" s="6" t="s">
        <v>542</v>
      </c>
      <c r="AF556" s="6" t="s">
        <v>250</v>
      </c>
      <c r="AG556" s="16" t="s">
        <v>531</v>
      </c>
    </row>
    <row r="557" spans="1:33" hidden="1" x14ac:dyDescent="0.25">
      <c r="A557" s="4" t="s">
        <v>33</v>
      </c>
      <c r="B557" s="5">
        <f>VLOOKUP(A557,[1]LOCALIDAD!$A$3:$C$22,3,FALSE)</f>
        <v>3</v>
      </c>
      <c r="C557" s="6" t="s">
        <v>473</v>
      </c>
      <c r="D557" s="7" t="str">
        <f t="shared" si="8"/>
        <v>O230690</v>
      </c>
      <c r="E557" s="8" t="s">
        <v>474</v>
      </c>
      <c r="F557" s="8" t="s">
        <v>475</v>
      </c>
      <c r="G557" s="6">
        <v>900107376</v>
      </c>
      <c r="H557" s="8" t="s">
        <v>578</v>
      </c>
      <c r="I557" s="6" t="s">
        <v>184</v>
      </c>
      <c r="J557" s="10">
        <f>VLOOKUP(I557,[1]TIPOS_CONTRATOS!$E$4:$F$19,2,FALSE)</f>
        <v>18</v>
      </c>
      <c r="K557" s="6">
        <v>156</v>
      </c>
      <c r="L557" s="11">
        <v>2019</v>
      </c>
      <c r="M557" s="6">
        <v>545</v>
      </c>
      <c r="N557" s="6">
        <v>574</v>
      </c>
      <c r="O557" s="12" t="s">
        <v>39</v>
      </c>
      <c r="P557" s="12" t="s">
        <v>56</v>
      </c>
      <c r="Q557" s="12">
        <v>43754</v>
      </c>
      <c r="R557" s="12">
        <v>44344</v>
      </c>
      <c r="S557" s="13">
        <v>444644166.39999998</v>
      </c>
      <c r="T557" s="13">
        <v>86898735</v>
      </c>
      <c r="U557" s="14">
        <v>86898734</v>
      </c>
      <c r="V557" s="6"/>
      <c r="W557" s="10" t="e">
        <f>VLOOKUP(V557,[1]TIPOS_ANULACION!$D$5:$E$6,2,FALSE)</f>
        <v>#N/A</v>
      </c>
      <c r="X557" s="13"/>
      <c r="Y557" s="6"/>
      <c r="Z557" s="12"/>
      <c r="AA557" s="15">
        <v>1</v>
      </c>
      <c r="AB557" s="6" t="s">
        <v>41</v>
      </c>
      <c r="AC557" s="10">
        <f>VLOOKUP(AB557,'[1]ESTADOS ACTUALES CONTRATO'!$E$4:$F$11,2,FALSE)</f>
        <v>2</v>
      </c>
      <c r="AD557" s="6"/>
      <c r="AE557" s="6" t="s">
        <v>542</v>
      </c>
      <c r="AF557" s="6" t="s">
        <v>565</v>
      </c>
      <c r="AG557" s="16" t="s">
        <v>575</v>
      </c>
    </row>
    <row r="558" spans="1:33" hidden="1" x14ac:dyDescent="0.25">
      <c r="A558" s="4" t="s">
        <v>33</v>
      </c>
      <c r="B558" s="5">
        <f>VLOOKUP(A558,[1]LOCALIDAD!$A$3:$C$22,3,FALSE)</f>
        <v>3</v>
      </c>
      <c r="C558" s="6" t="s">
        <v>473</v>
      </c>
      <c r="D558" s="7" t="str">
        <f t="shared" si="8"/>
        <v>O230690</v>
      </c>
      <c r="E558" s="8" t="s">
        <v>474</v>
      </c>
      <c r="F558" s="8" t="s">
        <v>475</v>
      </c>
      <c r="G558" s="6">
        <v>1018453666</v>
      </c>
      <c r="H558" s="8" t="s">
        <v>579</v>
      </c>
      <c r="I558" s="6" t="s">
        <v>144</v>
      </c>
      <c r="J558" s="10">
        <f>VLOOKUP(I558,[1]TIPOS_CONTRATOS!$E$4:$F$19,2,FALSE)</f>
        <v>11</v>
      </c>
      <c r="K558" s="6">
        <v>122</v>
      </c>
      <c r="L558" s="11">
        <v>2020</v>
      </c>
      <c r="M558" s="6">
        <v>546</v>
      </c>
      <c r="N558" s="6">
        <v>575</v>
      </c>
      <c r="O558" s="12" t="s">
        <v>39</v>
      </c>
      <c r="P558" s="12" t="s">
        <v>56</v>
      </c>
      <c r="Q558" s="12">
        <v>44037</v>
      </c>
      <c r="R558" s="12">
        <v>44255</v>
      </c>
      <c r="S558" s="13">
        <v>21520000</v>
      </c>
      <c r="T558" s="13">
        <v>538000</v>
      </c>
      <c r="U558" s="14">
        <v>0</v>
      </c>
      <c r="V558" s="6" t="s">
        <v>83</v>
      </c>
      <c r="W558" s="10">
        <f>VLOOKUP(V558,[1]TIPOS_ANULACION!$D$5:$E$6,2,FALSE)</f>
        <v>1</v>
      </c>
      <c r="X558" s="13">
        <v>538000</v>
      </c>
      <c r="Y558" s="6"/>
      <c r="Z558" s="12"/>
      <c r="AA558" s="15">
        <v>0</v>
      </c>
      <c r="AB558" s="6" t="s">
        <v>57</v>
      </c>
      <c r="AC558" s="10">
        <f>VLOOKUP(AB558,'[1]ESTADOS ACTUALES CONTRATO'!$E$4:$F$11,2,FALSE)</f>
        <v>3</v>
      </c>
      <c r="AD558" s="6"/>
      <c r="AE558" s="6" t="s">
        <v>477</v>
      </c>
      <c r="AF558" s="6" t="s">
        <v>296</v>
      </c>
      <c r="AG558" s="16" t="s">
        <v>297</v>
      </c>
    </row>
    <row r="559" spans="1:33" hidden="1" x14ac:dyDescent="0.25">
      <c r="A559" s="4" t="s">
        <v>33</v>
      </c>
      <c r="B559" s="5">
        <f>VLOOKUP(A559,[1]LOCALIDAD!$A$3:$C$22,3,FALSE)</f>
        <v>3</v>
      </c>
      <c r="C559" s="6" t="s">
        <v>473</v>
      </c>
      <c r="D559" s="7" t="str">
        <f t="shared" si="8"/>
        <v>O230690</v>
      </c>
      <c r="E559" s="8" t="s">
        <v>474</v>
      </c>
      <c r="F559" s="8" t="s">
        <v>475</v>
      </c>
      <c r="G559" s="6">
        <v>52756686</v>
      </c>
      <c r="H559" s="8" t="s">
        <v>580</v>
      </c>
      <c r="I559" s="6" t="s">
        <v>144</v>
      </c>
      <c r="J559" s="10">
        <f>VLOOKUP(I559,[1]TIPOS_CONTRATOS!$E$4:$F$19,2,FALSE)</f>
        <v>11</v>
      </c>
      <c r="K559" s="6">
        <v>138</v>
      </c>
      <c r="L559" s="11">
        <v>2020</v>
      </c>
      <c r="M559" s="6">
        <v>547</v>
      </c>
      <c r="N559" s="6">
        <v>576</v>
      </c>
      <c r="O559" s="12" t="s">
        <v>39</v>
      </c>
      <c r="P559" s="12" t="s">
        <v>40</v>
      </c>
      <c r="Q559" s="12">
        <v>44053</v>
      </c>
      <c r="R559" s="12">
        <v>44196</v>
      </c>
      <c r="S559" s="13">
        <v>9450000</v>
      </c>
      <c r="T559" s="13">
        <v>945000</v>
      </c>
      <c r="U559" s="14">
        <v>0</v>
      </c>
      <c r="V559" s="6" t="s">
        <v>83</v>
      </c>
      <c r="W559" s="10">
        <f>VLOOKUP(V559,[1]TIPOS_ANULACION!$D$5:$E$6,2,FALSE)</f>
        <v>1</v>
      </c>
      <c r="X559" s="13">
        <v>945000</v>
      </c>
      <c r="Y559" s="6"/>
      <c r="Z559" s="12"/>
      <c r="AA559" s="15">
        <v>0</v>
      </c>
      <c r="AB559" s="6" t="s">
        <v>57</v>
      </c>
      <c r="AC559" s="10">
        <f>VLOOKUP(AB559,'[1]ESTADOS ACTUALES CONTRATO'!$E$4:$F$11,2,FALSE)</f>
        <v>3</v>
      </c>
      <c r="AD559" s="6"/>
      <c r="AE559" s="6" t="s">
        <v>477</v>
      </c>
      <c r="AF559" s="6" t="s">
        <v>368</v>
      </c>
      <c r="AG559" s="16" t="s">
        <v>369</v>
      </c>
    </row>
    <row r="560" spans="1:33" hidden="1" x14ac:dyDescent="0.25">
      <c r="A560" s="4" t="s">
        <v>33</v>
      </c>
      <c r="B560" s="5">
        <f>VLOOKUP(A560,[1]LOCALIDAD!$A$3:$C$22,3,FALSE)</f>
        <v>3</v>
      </c>
      <c r="C560" s="6" t="s">
        <v>473</v>
      </c>
      <c r="D560" s="7" t="str">
        <f t="shared" si="8"/>
        <v>O230690</v>
      </c>
      <c r="E560" s="8" t="s">
        <v>474</v>
      </c>
      <c r="F560" s="8" t="s">
        <v>475</v>
      </c>
      <c r="G560" s="6">
        <v>80025935</v>
      </c>
      <c r="H560" s="8" t="s">
        <v>581</v>
      </c>
      <c r="I560" s="6" t="s">
        <v>144</v>
      </c>
      <c r="J560" s="10">
        <f>VLOOKUP(I560,[1]TIPOS_CONTRATOS!$E$4:$F$19,2,FALSE)</f>
        <v>11</v>
      </c>
      <c r="K560" s="6">
        <v>146</v>
      </c>
      <c r="L560" s="11">
        <v>2020</v>
      </c>
      <c r="M560" s="6">
        <v>548</v>
      </c>
      <c r="N560" s="6">
        <v>577</v>
      </c>
      <c r="O560" s="12" t="s">
        <v>39</v>
      </c>
      <c r="P560" s="12" t="s">
        <v>56</v>
      </c>
      <c r="Q560" s="12">
        <v>44061</v>
      </c>
      <c r="R560" s="12">
        <v>44255</v>
      </c>
      <c r="S560" s="13">
        <v>9450000</v>
      </c>
      <c r="T560" s="13">
        <v>1071000</v>
      </c>
      <c r="U560" s="14">
        <v>0</v>
      </c>
      <c r="V560" s="6" t="s">
        <v>83</v>
      </c>
      <c r="W560" s="10">
        <f>VLOOKUP(V560,[1]TIPOS_ANULACION!$D$5:$E$6,2,FALSE)</f>
        <v>1</v>
      </c>
      <c r="X560" s="13">
        <v>1071000</v>
      </c>
      <c r="Y560" s="6"/>
      <c r="Z560" s="12"/>
      <c r="AA560" s="15">
        <v>0</v>
      </c>
      <c r="AB560" s="6" t="s">
        <v>57</v>
      </c>
      <c r="AC560" s="10">
        <f>VLOOKUP(AB560,'[1]ESTADOS ACTUALES CONTRATO'!$E$4:$F$11,2,FALSE)</f>
        <v>3</v>
      </c>
      <c r="AD560" s="6"/>
      <c r="AE560" s="6" t="s">
        <v>477</v>
      </c>
      <c r="AF560" s="6" t="s">
        <v>368</v>
      </c>
      <c r="AG560" s="16" t="s">
        <v>369</v>
      </c>
    </row>
    <row r="561" spans="1:33" hidden="1" x14ac:dyDescent="0.25">
      <c r="A561" s="4" t="s">
        <v>33</v>
      </c>
      <c r="B561" s="5">
        <f>VLOOKUP(A561,[1]LOCALIDAD!$A$3:$C$22,3,FALSE)</f>
        <v>3</v>
      </c>
      <c r="C561" s="6" t="s">
        <v>473</v>
      </c>
      <c r="D561" s="7" t="str">
        <f t="shared" si="8"/>
        <v>O230690</v>
      </c>
      <c r="E561" s="8" t="s">
        <v>474</v>
      </c>
      <c r="F561" s="8" t="s">
        <v>475</v>
      </c>
      <c r="G561" s="6">
        <v>900164390</v>
      </c>
      <c r="H561" s="8" t="s">
        <v>582</v>
      </c>
      <c r="I561" s="6" t="s">
        <v>47</v>
      </c>
      <c r="J561" s="10">
        <f>VLOOKUP(I561,[1]TIPOS_CONTRATOS!$E$4:$F$19,2,FALSE)</f>
        <v>10</v>
      </c>
      <c r="K561" s="6">
        <v>235</v>
      </c>
      <c r="L561" s="11">
        <v>2020</v>
      </c>
      <c r="M561" s="6">
        <v>549</v>
      </c>
      <c r="N561" s="6">
        <v>578</v>
      </c>
      <c r="O561" s="12" t="s">
        <v>39</v>
      </c>
      <c r="P561" s="12" t="s">
        <v>56</v>
      </c>
      <c r="Q561" s="12">
        <v>44319</v>
      </c>
      <c r="R561" s="12">
        <v>44682</v>
      </c>
      <c r="S561" s="13">
        <v>183820728</v>
      </c>
      <c r="T561" s="13">
        <v>128604728</v>
      </c>
      <c r="U561" s="14">
        <v>120031492</v>
      </c>
      <c r="V561" s="6"/>
      <c r="W561" s="10" t="e">
        <f>VLOOKUP(V561,[1]TIPOS_ANULACION!$D$5:$E$6,2,FALSE)</f>
        <v>#N/A</v>
      </c>
      <c r="X561" s="13"/>
      <c r="Y561" s="6"/>
      <c r="Z561" s="12"/>
      <c r="AA561" s="15">
        <v>8573236</v>
      </c>
      <c r="AB561" s="6" t="s">
        <v>41</v>
      </c>
      <c r="AC561" s="10">
        <f>VLOOKUP(AB561,'[1]ESTADOS ACTUALES CONTRATO'!$E$4:$F$11,2,FALSE)</f>
        <v>2</v>
      </c>
      <c r="AD561" s="6"/>
      <c r="AE561" s="6" t="s">
        <v>583</v>
      </c>
      <c r="AF561" s="6" t="s">
        <v>132</v>
      </c>
      <c r="AG561" s="16" t="s">
        <v>133</v>
      </c>
    </row>
    <row r="562" spans="1:33" hidden="1" x14ac:dyDescent="0.25">
      <c r="A562" s="4" t="s">
        <v>33</v>
      </c>
      <c r="B562" s="5">
        <f>VLOOKUP(A562,[1]LOCALIDAD!$A$3:$C$22,3,FALSE)</f>
        <v>3</v>
      </c>
      <c r="C562" s="6" t="s">
        <v>473</v>
      </c>
      <c r="D562" s="7" t="str">
        <f t="shared" si="8"/>
        <v>O230690</v>
      </c>
      <c r="E562" s="8" t="s">
        <v>474</v>
      </c>
      <c r="F562" s="8" t="s">
        <v>475</v>
      </c>
      <c r="G562" s="6">
        <v>900438648</v>
      </c>
      <c r="H562" s="8" t="s">
        <v>584</v>
      </c>
      <c r="I562" s="6" t="s">
        <v>47</v>
      </c>
      <c r="J562" s="10">
        <f>VLOOKUP(I562,[1]TIPOS_CONTRATOS!$E$4:$F$19,2,FALSE)</f>
        <v>10</v>
      </c>
      <c r="K562" s="6">
        <v>108</v>
      </c>
      <c r="L562" s="11">
        <v>2020</v>
      </c>
      <c r="M562" s="6">
        <v>550</v>
      </c>
      <c r="N562" s="6">
        <v>579</v>
      </c>
      <c r="O562" s="12" t="s">
        <v>39</v>
      </c>
      <c r="P562" s="12" t="s">
        <v>40</v>
      </c>
      <c r="Q562" s="12">
        <v>44015</v>
      </c>
      <c r="R562" s="12">
        <v>44060</v>
      </c>
      <c r="S562" s="13">
        <v>24578484</v>
      </c>
      <c r="T562" s="13">
        <v>2458463</v>
      </c>
      <c r="U562" s="14">
        <v>0</v>
      </c>
      <c r="V562" s="6"/>
      <c r="W562" s="10" t="e">
        <f>VLOOKUP(V562,[1]TIPOS_ANULACION!$D$5:$E$6,2,FALSE)</f>
        <v>#N/A</v>
      </c>
      <c r="X562" s="13"/>
      <c r="Y562" s="6"/>
      <c r="Z562" s="12"/>
      <c r="AA562" s="15">
        <v>2458463</v>
      </c>
      <c r="AB562" s="6" t="s">
        <v>41</v>
      </c>
      <c r="AC562" s="10">
        <f>VLOOKUP(AB562,'[1]ESTADOS ACTUALES CONTRATO'!$E$4:$F$11,2,FALSE)</f>
        <v>2</v>
      </c>
      <c r="AD562" s="6"/>
      <c r="AE562" s="6"/>
      <c r="AF562" s="6" t="s">
        <v>585</v>
      </c>
      <c r="AG562" s="16"/>
    </row>
    <row r="563" spans="1:33" hidden="1" x14ac:dyDescent="0.25">
      <c r="A563" s="4" t="s">
        <v>33</v>
      </c>
      <c r="B563" s="5">
        <f>VLOOKUP(A563,[1]LOCALIDAD!$A$3:$C$22,3,FALSE)</f>
        <v>3</v>
      </c>
      <c r="C563" s="6" t="s">
        <v>473</v>
      </c>
      <c r="D563" s="7" t="str">
        <f t="shared" si="8"/>
        <v>O230690</v>
      </c>
      <c r="E563" s="8" t="s">
        <v>474</v>
      </c>
      <c r="F563" s="8" t="s">
        <v>475</v>
      </c>
      <c r="G563" s="6">
        <v>900216251</v>
      </c>
      <c r="H563" s="8" t="s">
        <v>586</v>
      </c>
      <c r="I563" s="6" t="s">
        <v>47</v>
      </c>
      <c r="J563" s="10">
        <f>VLOOKUP(I563,[1]TIPOS_CONTRATOS!$E$4:$F$19,2,FALSE)</f>
        <v>10</v>
      </c>
      <c r="K563" s="6">
        <v>243</v>
      </c>
      <c r="L563" s="11">
        <v>2020</v>
      </c>
      <c r="M563" s="6">
        <v>551</v>
      </c>
      <c r="N563" s="6">
        <v>580</v>
      </c>
      <c r="O563" s="12" t="s">
        <v>39</v>
      </c>
      <c r="P563" s="12" t="s">
        <v>56</v>
      </c>
      <c r="Q563" s="12">
        <v>44306</v>
      </c>
      <c r="R563" s="12">
        <v>44488</v>
      </c>
      <c r="S563" s="13">
        <v>230157981</v>
      </c>
      <c r="T563" s="13">
        <v>75671430</v>
      </c>
      <c r="U563" s="14">
        <v>74334015</v>
      </c>
      <c r="V563" s="6"/>
      <c r="W563" s="10" t="e">
        <f>VLOOKUP(V563,[1]TIPOS_ANULACION!$D$5:$E$6,2,FALSE)</f>
        <v>#N/A</v>
      </c>
      <c r="X563" s="13"/>
      <c r="Y563" s="6"/>
      <c r="Z563" s="12"/>
      <c r="AA563" s="15">
        <v>1337415</v>
      </c>
      <c r="AB563" s="6" t="s">
        <v>57</v>
      </c>
      <c r="AC563" s="10">
        <f>VLOOKUP(AB563,'[1]ESTADOS ACTUALES CONTRATO'!$E$4:$F$11,2,FALSE)</f>
        <v>3</v>
      </c>
      <c r="AD563" s="6"/>
      <c r="AE563" s="6" t="s">
        <v>587</v>
      </c>
      <c r="AF563" s="6" t="s">
        <v>180</v>
      </c>
      <c r="AG563" s="16" t="s">
        <v>181</v>
      </c>
    </row>
    <row r="564" spans="1:33" hidden="1" x14ac:dyDescent="0.25">
      <c r="A564" s="4" t="s">
        <v>33</v>
      </c>
      <c r="B564" s="5">
        <f>VLOOKUP(A564,[1]LOCALIDAD!$A$3:$C$22,3,FALSE)</f>
        <v>3</v>
      </c>
      <c r="C564" s="6" t="s">
        <v>473</v>
      </c>
      <c r="D564" s="7" t="str">
        <f t="shared" si="8"/>
        <v>O230690</v>
      </c>
      <c r="E564" s="8" t="s">
        <v>474</v>
      </c>
      <c r="F564" s="8" t="s">
        <v>475</v>
      </c>
      <c r="G564" s="6">
        <v>900347030</v>
      </c>
      <c r="H564" s="8" t="s">
        <v>588</v>
      </c>
      <c r="I564" s="6" t="s">
        <v>47</v>
      </c>
      <c r="J564" s="10">
        <f>VLOOKUP(I564,[1]TIPOS_CONTRATOS!$E$4:$F$19,2,FALSE)</f>
        <v>10</v>
      </c>
      <c r="K564" s="6">
        <v>148</v>
      </c>
      <c r="L564" s="11">
        <v>2019</v>
      </c>
      <c r="M564" s="6">
        <v>552</v>
      </c>
      <c r="N564" s="6">
        <v>581</v>
      </c>
      <c r="O564" s="12" t="s">
        <v>39</v>
      </c>
      <c r="P564" s="12" t="s">
        <v>56</v>
      </c>
      <c r="Q564" s="12">
        <v>43682</v>
      </c>
      <c r="R564" s="12">
        <v>44285</v>
      </c>
      <c r="S564" s="13">
        <v>196104265</v>
      </c>
      <c r="T564" s="13">
        <v>31613778</v>
      </c>
      <c r="U564" s="14">
        <v>0</v>
      </c>
      <c r="V564" s="6" t="s">
        <v>83</v>
      </c>
      <c r="W564" s="10">
        <f>VLOOKUP(V564,[1]TIPOS_ANULACION!$D$5:$E$6,2,FALSE)</f>
        <v>1</v>
      </c>
      <c r="X564" s="13">
        <v>31613778</v>
      </c>
      <c r="Y564" s="6">
        <v>2</v>
      </c>
      <c r="Z564" s="12">
        <v>45247</v>
      </c>
      <c r="AA564" s="15">
        <v>0</v>
      </c>
      <c r="AB564" s="6" t="s">
        <v>41</v>
      </c>
      <c r="AC564" s="10">
        <f>VLOOKUP(AB564,'[1]ESTADOS ACTUALES CONTRATO'!$E$4:$F$11,2,FALSE)</f>
        <v>2</v>
      </c>
      <c r="AD564" s="6"/>
      <c r="AE564" s="6"/>
      <c r="AF564" s="6" t="s">
        <v>65</v>
      </c>
      <c r="AG564" s="16" t="s">
        <v>66</v>
      </c>
    </row>
    <row r="565" spans="1:33" hidden="1" x14ac:dyDescent="0.25">
      <c r="A565" s="4" t="s">
        <v>33</v>
      </c>
      <c r="B565" s="5">
        <f>VLOOKUP(A565,[1]LOCALIDAD!$A$3:$C$22,3,FALSE)</f>
        <v>3</v>
      </c>
      <c r="C565" s="6" t="s">
        <v>473</v>
      </c>
      <c r="D565" s="7" t="str">
        <f t="shared" si="8"/>
        <v>O230690</v>
      </c>
      <c r="E565" s="8" t="s">
        <v>474</v>
      </c>
      <c r="F565" s="8" t="s">
        <v>475</v>
      </c>
      <c r="G565" s="6">
        <v>52151335</v>
      </c>
      <c r="H565" s="8" t="s">
        <v>589</v>
      </c>
      <c r="I565" s="6" t="s">
        <v>573</v>
      </c>
      <c r="J565" s="10">
        <f>VLOOKUP(I565,[1]TIPOS_CONTRATOS!$E$4:$F$19,2,FALSE)</f>
        <v>3</v>
      </c>
      <c r="K565" s="6">
        <v>148</v>
      </c>
      <c r="L565" s="11">
        <v>2018</v>
      </c>
      <c r="M565" s="6">
        <v>553</v>
      </c>
      <c r="N565" s="6">
        <v>582</v>
      </c>
      <c r="O565" s="12" t="s">
        <v>39</v>
      </c>
      <c r="P565" s="12" t="s">
        <v>56</v>
      </c>
      <c r="Q565" s="12">
        <v>43437</v>
      </c>
      <c r="R565" s="12">
        <v>44866</v>
      </c>
      <c r="S565" s="13">
        <v>252391044</v>
      </c>
      <c r="T565" s="13">
        <v>49136065</v>
      </c>
      <c r="U565" s="14">
        <v>0</v>
      </c>
      <c r="V565" s="6"/>
      <c r="W565" s="10" t="e">
        <f>VLOOKUP(V565,[1]TIPOS_ANULACION!$D$5:$E$6,2,FALSE)</f>
        <v>#N/A</v>
      </c>
      <c r="X565" s="13"/>
      <c r="Y565" s="6"/>
      <c r="Z565" s="12"/>
      <c r="AA565" s="15">
        <v>49136065</v>
      </c>
      <c r="AB565" s="6" t="s">
        <v>41</v>
      </c>
      <c r="AC565" s="10">
        <f>VLOOKUP(AB565,'[1]ESTADOS ACTUALES CONTRATO'!$E$4:$F$11,2,FALSE)</f>
        <v>2</v>
      </c>
      <c r="AD565" s="6"/>
      <c r="AE565" s="6"/>
      <c r="AF565" s="6" t="s">
        <v>590</v>
      </c>
      <c r="AG565" s="16" t="s">
        <v>591</v>
      </c>
    </row>
    <row r="566" spans="1:33" ht="345" hidden="1" x14ac:dyDescent="0.25">
      <c r="A566" s="4" t="s">
        <v>33</v>
      </c>
      <c r="B566" s="5">
        <f>VLOOKUP(A566,[1]LOCALIDAD!$A$3:$C$22,3,FALSE)</f>
        <v>3</v>
      </c>
      <c r="C566" s="6" t="s">
        <v>473</v>
      </c>
      <c r="D566" s="7" t="str">
        <f t="shared" si="8"/>
        <v>O230690</v>
      </c>
      <c r="E566" s="8" t="s">
        <v>474</v>
      </c>
      <c r="F566" s="8" t="s">
        <v>475</v>
      </c>
      <c r="G566" s="6">
        <v>900900069</v>
      </c>
      <c r="H566" s="8" t="s">
        <v>592</v>
      </c>
      <c r="I566" s="6" t="s">
        <v>184</v>
      </c>
      <c r="J566" s="10">
        <f>VLOOKUP(I566,[1]TIPOS_CONTRATOS!$E$4:$F$19,2,FALSE)</f>
        <v>18</v>
      </c>
      <c r="K566" s="6">
        <v>146</v>
      </c>
      <c r="L566" s="11">
        <v>2018</v>
      </c>
      <c r="M566" s="6">
        <v>554</v>
      </c>
      <c r="N566" s="6">
        <v>583</v>
      </c>
      <c r="O566" s="12" t="s">
        <v>39</v>
      </c>
      <c r="P566" s="12" t="s">
        <v>56</v>
      </c>
      <c r="Q566" s="12">
        <v>43537</v>
      </c>
      <c r="R566" s="12">
        <v>43856</v>
      </c>
      <c r="S566" s="13">
        <v>260000000</v>
      </c>
      <c r="T566" s="13">
        <v>44450000</v>
      </c>
      <c r="U566" s="14">
        <v>0</v>
      </c>
      <c r="V566" s="6"/>
      <c r="W566" s="10" t="e">
        <f>VLOOKUP(V566,[1]TIPOS_ANULACION!$D$5:$E$6,2,FALSE)</f>
        <v>#N/A</v>
      </c>
      <c r="X566" s="13"/>
      <c r="Y566" s="6"/>
      <c r="Z566" s="12"/>
      <c r="AA566" s="15">
        <v>44450000</v>
      </c>
      <c r="AB566" s="6" t="s">
        <v>41</v>
      </c>
      <c r="AC566" s="10">
        <f>VLOOKUP(AB566,'[1]ESTADOS ACTUALES CONTRATO'!$E$4:$F$11,2,FALSE)</f>
        <v>2</v>
      </c>
      <c r="AD566" s="6"/>
      <c r="AE566" s="17" t="s">
        <v>94</v>
      </c>
      <c r="AF566" s="6" t="s">
        <v>250</v>
      </c>
      <c r="AG566" s="16" t="s">
        <v>566</v>
      </c>
    </row>
    <row r="567" spans="1:33" hidden="1" x14ac:dyDescent="0.25">
      <c r="A567" s="4" t="s">
        <v>33</v>
      </c>
      <c r="B567" s="5">
        <f>VLOOKUP(A567,[1]LOCALIDAD!$A$3:$C$22,3,FALSE)</f>
        <v>3</v>
      </c>
      <c r="C567" s="6" t="s">
        <v>473</v>
      </c>
      <c r="D567" s="7" t="str">
        <f t="shared" si="8"/>
        <v>O230690</v>
      </c>
      <c r="E567" s="8" t="s">
        <v>474</v>
      </c>
      <c r="F567" s="8" t="s">
        <v>475</v>
      </c>
      <c r="G567" s="6">
        <v>900658184</v>
      </c>
      <c r="H567" s="8" t="s">
        <v>593</v>
      </c>
      <c r="I567" s="6" t="s">
        <v>184</v>
      </c>
      <c r="J567" s="10">
        <f>VLOOKUP(I567,[1]TIPOS_CONTRATOS!$E$4:$F$19,2,FALSE)</f>
        <v>18</v>
      </c>
      <c r="K567" s="6">
        <v>46</v>
      </c>
      <c r="L567" s="11">
        <v>2019</v>
      </c>
      <c r="M567" s="6">
        <v>555</v>
      </c>
      <c r="N567" s="6">
        <v>584</v>
      </c>
      <c r="O567" s="12" t="s">
        <v>39</v>
      </c>
      <c r="P567" s="12" t="s">
        <v>56</v>
      </c>
      <c r="Q567" s="12">
        <v>43544</v>
      </c>
      <c r="R567" s="12">
        <v>44137</v>
      </c>
      <c r="S567" s="13">
        <v>250000000</v>
      </c>
      <c r="T567" s="13">
        <v>36250000</v>
      </c>
      <c r="U567" s="14">
        <v>0</v>
      </c>
      <c r="V567" s="6"/>
      <c r="W567" s="10" t="e">
        <f>VLOOKUP(V567,[1]TIPOS_ANULACION!$D$5:$E$6,2,FALSE)</f>
        <v>#N/A</v>
      </c>
      <c r="X567" s="13"/>
      <c r="Y567" s="6"/>
      <c r="Z567" s="12"/>
      <c r="AA567" s="15">
        <v>36250000</v>
      </c>
      <c r="AB567" s="6" t="s">
        <v>41</v>
      </c>
      <c r="AC567" s="10">
        <f>VLOOKUP(AB567,'[1]ESTADOS ACTUALES CONTRATO'!$E$4:$F$11,2,FALSE)</f>
        <v>2</v>
      </c>
      <c r="AD567" s="6"/>
      <c r="AE567" s="6"/>
      <c r="AF567" s="6" t="s">
        <v>250</v>
      </c>
      <c r="AG567" s="16" t="s">
        <v>566</v>
      </c>
    </row>
    <row r="568" spans="1:33" hidden="1" x14ac:dyDescent="0.25">
      <c r="A568" s="4" t="s">
        <v>33</v>
      </c>
      <c r="B568" s="5">
        <f>VLOOKUP(A568,[1]LOCALIDAD!$A$3:$C$22,3,FALSE)</f>
        <v>3</v>
      </c>
      <c r="C568" s="6" t="s">
        <v>473</v>
      </c>
      <c r="D568" s="7" t="str">
        <f t="shared" si="8"/>
        <v>O230690</v>
      </c>
      <c r="E568" s="8" t="s">
        <v>474</v>
      </c>
      <c r="F568" s="8" t="s">
        <v>475</v>
      </c>
      <c r="G568" s="6">
        <v>51937871</v>
      </c>
      <c r="H568" s="8" t="s">
        <v>594</v>
      </c>
      <c r="I568" s="6" t="s">
        <v>87</v>
      </c>
      <c r="J568" s="10">
        <f>VLOOKUP(I568,[1]TIPOS_CONTRATOS!$E$4:$F$19,2,FALSE)</f>
        <v>2</v>
      </c>
      <c r="K568" s="6">
        <v>181</v>
      </c>
      <c r="L568" s="11">
        <v>2019</v>
      </c>
      <c r="M568" s="6">
        <v>556</v>
      </c>
      <c r="N568" s="6">
        <v>585</v>
      </c>
      <c r="O568" s="12" t="s">
        <v>39</v>
      </c>
      <c r="P568" s="12" t="s">
        <v>56</v>
      </c>
      <c r="Q568" s="12">
        <v>43844</v>
      </c>
      <c r="R568" s="12">
        <v>44309</v>
      </c>
      <c r="S568" s="13">
        <v>203047796</v>
      </c>
      <c r="T568" s="13">
        <v>39032000</v>
      </c>
      <c r="U568" s="14">
        <v>0</v>
      </c>
      <c r="V568" s="6"/>
      <c r="W568" s="10" t="e">
        <f>VLOOKUP(V568,[1]TIPOS_ANULACION!$D$5:$E$6,2,FALSE)</f>
        <v>#N/A</v>
      </c>
      <c r="X568" s="13"/>
      <c r="Y568" s="6"/>
      <c r="Z568" s="12"/>
      <c r="AA568" s="15">
        <v>39032000</v>
      </c>
      <c r="AB568" s="6" t="s">
        <v>145</v>
      </c>
      <c r="AC568" s="10">
        <f>VLOOKUP(AB568,'[1]ESTADOS ACTUALES CONTRATO'!$E$4:$F$11,2,FALSE)</f>
        <v>6</v>
      </c>
      <c r="AD568" s="6"/>
      <c r="AE568" s="6" t="s">
        <v>542</v>
      </c>
      <c r="AF568" s="6" t="s">
        <v>565</v>
      </c>
      <c r="AG568" s="16" t="s">
        <v>566</v>
      </c>
    </row>
    <row r="569" spans="1:33" hidden="1" x14ac:dyDescent="0.25">
      <c r="A569" s="4" t="s">
        <v>33</v>
      </c>
      <c r="B569" s="5">
        <f>VLOOKUP(A569,[1]LOCALIDAD!$A$3:$C$22,3,FALSE)</f>
        <v>3</v>
      </c>
      <c r="C569" s="6" t="s">
        <v>473</v>
      </c>
      <c r="D569" s="7" t="str">
        <f t="shared" si="8"/>
        <v>O230690</v>
      </c>
      <c r="E569" s="8" t="s">
        <v>474</v>
      </c>
      <c r="F569" s="8" t="s">
        <v>475</v>
      </c>
      <c r="G569" s="6">
        <v>901254200</v>
      </c>
      <c r="H569" s="8" t="s">
        <v>572</v>
      </c>
      <c r="I569" s="6" t="s">
        <v>573</v>
      </c>
      <c r="J569" s="10">
        <f>VLOOKUP(I569,[1]TIPOS_CONTRATOS!$E$4:$F$19,2,FALSE)</f>
        <v>3</v>
      </c>
      <c r="K569" s="6">
        <v>45</v>
      </c>
      <c r="L569" s="11">
        <v>2019</v>
      </c>
      <c r="M569" s="6">
        <v>557</v>
      </c>
      <c r="N569" s="6">
        <v>586</v>
      </c>
      <c r="O569" s="12" t="s">
        <v>39</v>
      </c>
      <c r="P569" s="12" t="s">
        <v>56</v>
      </c>
      <c r="Q569" s="12">
        <v>43544</v>
      </c>
      <c r="R569" s="12">
        <v>44197</v>
      </c>
      <c r="S569" s="13">
        <v>749990001</v>
      </c>
      <c r="T569" s="13">
        <v>74999001</v>
      </c>
      <c r="U569" s="14">
        <v>0</v>
      </c>
      <c r="V569" s="6"/>
      <c r="W569" s="10" t="e">
        <f>VLOOKUP(V569,[1]TIPOS_ANULACION!$D$5:$E$6,2,FALSE)</f>
        <v>#N/A</v>
      </c>
      <c r="X569" s="13"/>
      <c r="Y569" s="6"/>
      <c r="Z569" s="12"/>
      <c r="AA569" s="15">
        <v>74999001</v>
      </c>
      <c r="AB569" s="6" t="s">
        <v>41</v>
      </c>
      <c r="AC569" s="10">
        <f>VLOOKUP(AB569,'[1]ESTADOS ACTUALES CONTRATO'!$E$4:$F$11,2,FALSE)</f>
        <v>2</v>
      </c>
      <c r="AD569" s="6"/>
      <c r="AE569" s="6" t="s">
        <v>595</v>
      </c>
      <c r="AF569" s="6" t="s">
        <v>565</v>
      </c>
      <c r="AG569" s="16" t="s">
        <v>575</v>
      </c>
    </row>
    <row r="570" spans="1:33" hidden="1" x14ac:dyDescent="0.25">
      <c r="A570" s="4" t="s">
        <v>33</v>
      </c>
      <c r="B570" s="5">
        <f>VLOOKUP(A570,[1]LOCALIDAD!$A$3:$C$22,3,FALSE)</f>
        <v>3</v>
      </c>
      <c r="C570" s="6" t="s">
        <v>473</v>
      </c>
      <c r="D570" s="7" t="str">
        <f t="shared" si="8"/>
        <v>O230690</v>
      </c>
      <c r="E570" s="8" t="s">
        <v>474</v>
      </c>
      <c r="F570" s="8" t="s">
        <v>475</v>
      </c>
      <c r="G570" s="6">
        <v>900107376</v>
      </c>
      <c r="H570" s="8" t="s">
        <v>578</v>
      </c>
      <c r="I570" s="6" t="s">
        <v>184</v>
      </c>
      <c r="J570" s="10">
        <f>VLOOKUP(I570,[1]TIPOS_CONTRATOS!$E$4:$F$19,2,FALSE)</f>
        <v>18</v>
      </c>
      <c r="K570" s="6">
        <v>160</v>
      </c>
      <c r="L570" s="11">
        <v>2019</v>
      </c>
      <c r="M570" s="6">
        <v>558</v>
      </c>
      <c r="N570" s="6">
        <v>587</v>
      </c>
      <c r="O570" s="12" t="s">
        <v>39</v>
      </c>
      <c r="P570" s="12" t="s">
        <v>56</v>
      </c>
      <c r="Q570" s="12">
        <v>43761</v>
      </c>
      <c r="R570" s="12">
        <v>44631</v>
      </c>
      <c r="S570" s="13">
        <v>329154000</v>
      </c>
      <c r="T570" s="13">
        <v>55956180</v>
      </c>
      <c r="U570" s="14">
        <v>0</v>
      </c>
      <c r="V570" s="6"/>
      <c r="W570" s="10" t="e">
        <f>VLOOKUP(V570,[1]TIPOS_ANULACION!$D$5:$E$6,2,FALSE)</f>
        <v>#N/A</v>
      </c>
      <c r="X570" s="13"/>
      <c r="Y570" s="6"/>
      <c r="Z570" s="12"/>
      <c r="AA570" s="15">
        <v>55956180</v>
      </c>
      <c r="AB570" s="6" t="s">
        <v>41</v>
      </c>
      <c r="AC570" s="10">
        <f>VLOOKUP(AB570,'[1]ESTADOS ACTUALES CONTRATO'!$E$4:$F$11,2,FALSE)</f>
        <v>2</v>
      </c>
      <c r="AD570" s="6"/>
      <c r="AE570" s="6" t="s">
        <v>595</v>
      </c>
      <c r="AF570" s="6" t="s">
        <v>250</v>
      </c>
      <c r="AG570" s="16" t="s">
        <v>566</v>
      </c>
    </row>
    <row r="571" spans="1:33" hidden="1" x14ac:dyDescent="0.25">
      <c r="A571" s="4" t="s">
        <v>33</v>
      </c>
      <c r="B571" s="5">
        <f>VLOOKUP(A571,[1]LOCALIDAD!$A$3:$C$22,3,FALSE)</f>
        <v>3</v>
      </c>
      <c r="C571" s="6" t="s">
        <v>473</v>
      </c>
      <c r="D571" s="7" t="str">
        <f t="shared" si="8"/>
        <v>O230690</v>
      </c>
      <c r="E571" s="8" t="s">
        <v>474</v>
      </c>
      <c r="F571" s="8" t="s">
        <v>475</v>
      </c>
      <c r="G571" s="6">
        <v>830122379</v>
      </c>
      <c r="H571" s="8" t="s">
        <v>596</v>
      </c>
      <c r="I571" s="6" t="s">
        <v>47</v>
      </c>
      <c r="J571" s="10">
        <f>VLOOKUP(I571,[1]TIPOS_CONTRATOS!$E$4:$F$19,2,FALSE)</f>
        <v>10</v>
      </c>
      <c r="K571" s="6">
        <v>168</v>
      </c>
      <c r="L571" s="11">
        <v>2019</v>
      </c>
      <c r="M571" s="6">
        <v>559</v>
      </c>
      <c r="N571" s="6">
        <v>588</v>
      </c>
      <c r="O571" s="12" t="s">
        <v>39</v>
      </c>
      <c r="P571" s="12" t="s">
        <v>40</v>
      </c>
      <c r="Q571" s="12">
        <v>43747</v>
      </c>
      <c r="R571" s="12">
        <v>43838</v>
      </c>
      <c r="S571" s="13">
        <v>118939471</v>
      </c>
      <c r="T571" s="13">
        <v>15197039</v>
      </c>
      <c r="U571" s="14">
        <v>0</v>
      </c>
      <c r="V571" s="6"/>
      <c r="W571" s="10" t="e">
        <f>VLOOKUP(V571,[1]TIPOS_ANULACION!$D$5:$E$6,2,FALSE)</f>
        <v>#N/A</v>
      </c>
      <c r="X571" s="13"/>
      <c r="Y571" s="6"/>
      <c r="Z571" s="12"/>
      <c r="AA571" s="15">
        <v>15197039</v>
      </c>
      <c r="AB571" s="6" t="s">
        <v>57</v>
      </c>
      <c r="AC571" s="10">
        <f>VLOOKUP(AB571,'[1]ESTADOS ACTUALES CONTRATO'!$E$4:$F$11,2,FALSE)</f>
        <v>3</v>
      </c>
      <c r="AD571" s="6"/>
      <c r="AE571" s="6" t="s">
        <v>597</v>
      </c>
      <c r="AF571" s="6" t="s">
        <v>585</v>
      </c>
      <c r="AG571" s="16" t="s">
        <v>98</v>
      </c>
    </row>
    <row r="572" spans="1:33" ht="345" hidden="1" x14ac:dyDescent="0.25">
      <c r="A572" s="4" t="s">
        <v>33</v>
      </c>
      <c r="B572" s="5">
        <f>VLOOKUP(A572,[1]LOCALIDAD!$A$3:$C$22,3,FALSE)</f>
        <v>3</v>
      </c>
      <c r="C572" s="6" t="s">
        <v>473</v>
      </c>
      <c r="D572" s="7" t="str">
        <f t="shared" si="8"/>
        <v>O230690</v>
      </c>
      <c r="E572" s="8" t="s">
        <v>474</v>
      </c>
      <c r="F572" s="8" t="s">
        <v>475</v>
      </c>
      <c r="G572" s="6">
        <v>900900069</v>
      </c>
      <c r="H572" s="8" t="s">
        <v>592</v>
      </c>
      <c r="I572" s="6" t="s">
        <v>184</v>
      </c>
      <c r="J572" s="10">
        <f>VLOOKUP(I572,[1]TIPOS_CONTRATOS!$E$4:$F$19,2,FALSE)</f>
        <v>18</v>
      </c>
      <c r="K572" s="6">
        <v>146</v>
      </c>
      <c r="L572" s="11">
        <v>2018</v>
      </c>
      <c r="M572" s="6">
        <v>560</v>
      </c>
      <c r="N572" s="6">
        <v>589</v>
      </c>
      <c r="O572" s="12" t="s">
        <v>39</v>
      </c>
      <c r="P572" s="12" t="s">
        <v>56</v>
      </c>
      <c r="Q572" s="12">
        <v>43537</v>
      </c>
      <c r="R572" s="12">
        <v>43856</v>
      </c>
      <c r="S572" s="13">
        <v>260000000</v>
      </c>
      <c r="T572" s="13">
        <v>4283003</v>
      </c>
      <c r="U572" s="14">
        <v>0</v>
      </c>
      <c r="V572" s="6"/>
      <c r="W572" s="10" t="e">
        <f>VLOOKUP(V572,[1]TIPOS_ANULACION!$D$5:$E$6,2,FALSE)</f>
        <v>#N/A</v>
      </c>
      <c r="X572" s="13"/>
      <c r="Y572" s="6"/>
      <c r="Z572" s="12"/>
      <c r="AA572" s="15">
        <v>4283003</v>
      </c>
      <c r="AB572" s="6" t="s">
        <v>41</v>
      </c>
      <c r="AC572" s="10">
        <f>VLOOKUP(AB572,'[1]ESTADOS ACTUALES CONTRATO'!$E$4:$F$11,2,FALSE)</f>
        <v>2</v>
      </c>
      <c r="AD572" s="6"/>
      <c r="AE572" s="17" t="s">
        <v>94</v>
      </c>
      <c r="AF572" s="6" t="s">
        <v>565</v>
      </c>
      <c r="AG572" s="16" t="s">
        <v>566</v>
      </c>
    </row>
    <row r="573" spans="1:33" ht="345" hidden="1" x14ac:dyDescent="0.25">
      <c r="A573" s="4" t="s">
        <v>33</v>
      </c>
      <c r="B573" s="5">
        <f>VLOOKUP(A573,[1]LOCALIDAD!$A$3:$C$22,3,FALSE)</f>
        <v>3</v>
      </c>
      <c r="C573" s="6" t="s">
        <v>473</v>
      </c>
      <c r="D573" s="7" t="str">
        <f t="shared" si="8"/>
        <v>O230690</v>
      </c>
      <c r="E573" s="8" t="s">
        <v>474</v>
      </c>
      <c r="F573" s="8" t="s">
        <v>475</v>
      </c>
      <c r="G573" s="6">
        <v>901218056</v>
      </c>
      <c r="H573" s="8" t="s">
        <v>598</v>
      </c>
      <c r="I573" s="6" t="s">
        <v>187</v>
      </c>
      <c r="J573" s="10">
        <f>VLOOKUP(I573,[1]TIPOS_CONTRATOS!$E$4:$F$19,2,FALSE)</f>
        <v>8</v>
      </c>
      <c r="K573" s="6">
        <v>131</v>
      </c>
      <c r="L573" s="11">
        <v>2018</v>
      </c>
      <c r="M573" s="6">
        <v>561</v>
      </c>
      <c r="N573" s="6">
        <v>590</v>
      </c>
      <c r="O573" s="12" t="s">
        <v>39</v>
      </c>
      <c r="P573" s="12" t="s">
        <v>56</v>
      </c>
      <c r="Q573" s="12">
        <v>43537</v>
      </c>
      <c r="R573" s="12">
        <v>43856</v>
      </c>
      <c r="S573" s="13">
        <v>2059050705</v>
      </c>
      <c r="T573" s="13">
        <v>240905725</v>
      </c>
      <c r="U573" s="14">
        <v>0</v>
      </c>
      <c r="V573" s="6"/>
      <c r="W573" s="10" t="e">
        <f>VLOOKUP(V573,[1]TIPOS_ANULACION!$D$5:$E$6,2,FALSE)</f>
        <v>#N/A</v>
      </c>
      <c r="X573" s="13"/>
      <c r="Y573" s="6"/>
      <c r="Z573" s="12"/>
      <c r="AA573" s="15">
        <v>240905725</v>
      </c>
      <c r="AB573" s="6" t="s">
        <v>41</v>
      </c>
      <c r="AC573" s="10">
        <f>VLOOKUP(AB573,'[1]ESTADOS ACTUALES CONTRATO'!$E$4:$F$11,2,FALSE)</f>
        <v>2</v>
      </c>
      <c r="AD573" s="6"/>
      <c r="AE573" s="17" t="s">
        <v>94</v>
      </c>
      <c r="AF573" s="6" t="s">
        <v>253</v>
      </c>
      <c r="AG573" s="16"/>
    </row>
    <row r="574" spans="1:33" ht="345" hidden="1" x14ac:dyDescent="0.25">
      <c r="A574" s="4" t="s">
        <v>33</v>
      </c>
      <c r="B574" s="5">
        <f>VLOOKUP(A574,[1]LOCALIDAD!$A$3:$C$22,3,FALSE)</f>
        <v>3</v>
      </c>
      <c r="C574" s="6" t="s">
        <v>473</v>
      </c>
      <c r="D574" s="7" t="str">
        <f t="shared" si="8"/>
        <v>O230690</v>
      </c>
      <c r="E574" s="8" t="s">
        <v>474</v>
      </c>
      <c r="F574" s="8" t="s">
        <v>475</v>
      </c>
      <c r="G574" s="6">
        <v>901212136</v>
      </c>
      <c r="H574" s="8" t="s">
        <v>599</v>
      </c>
      <c r="I574" s="6" t="s">
        <v>187</v>
      </c>
      <c r="J574" s="10">
        <f>VLOOKUP(I574,[1]TIPOS_CONTRATOS!$E$4:$F$19,2,FALSE)</f>
        <v>8</v>
      </c>
      <c r="K574" s="6">
        <v>127</v>
      </c>
      <c r="L574" s="11">
        <v>2018</v>
      </c>
      <c r="M574" s="6">
        <v>562</v>
      </c>
      <c r="N574" s="6">
        <v>591</v>
      </c>
      <c r="O574" s="12" t="s">
        <v>39</v>
      </c>
      <c r="P574" s="12" t="s">
        <v>56</v>
      </c>
      <c r="Q574" s="12">
        <v>43489</v>
      </c>
      <c r="R574" s="12">
        <v>43838</v>
      </c>
      <c r="S574" s="13">
        <v>4500000000</v>
      </c>
      <c r="T574" s="13">
        <v>302004058</v>
      </c>
      <c r="U574" s="14">
        <v>0</v>
      </c>
      <c r="V574" s="6"/>
      <c r="W574" s="10" t="e">
        <f>VLOOKUP(V574,[1]TIPOS_ANULACION!$D$5:$E$6,2,FALSE)</f>
        <v>#N/A</v>
      </c>
      <c r="X574" s="13"/>
      <c r="Y574" s="6"/>
      <c r="Z574" s="12"/>
      <c r="AA574" s="15">
        <v>302004058</v>
      </c>
      <c r="AB574" s="6" t="s">
        <v>41</v>
      </c>
      <c r="AC574" s="10">
        <f>VLOOKUP(AB574,'[1]ESTADOS ACTUALES CONTRATO'!$E$4:$F$11,2,FALSE)</f>
        <v>2</v>
      </c>
      <c r="AD574" s="6"/>
      <c r="AE574" s="17" t="s">
        <v>94</v>
      </c>
      <c r="AF574" s="6" t="s">
        <v>565</v>
      </c>
      <c r="AG574" s="16" t="s">
        <v>566</v>
      </c>
    </row>
    <row r="575" spans="1:33" hidden="1" x14ac:dyDescent="0.25">
      <c r="A575" s="4" t="s">
        <v>33</v>
      </c>
      <c r="B575" s="5">
        <f>VLOOKUP(A575,[1]LOCALIDAD!$A$3:$C$22,3,FALSE)</f>
        <v>3</v>
      </c>
      <c r="C575" s="6" t="s">
        <v>473</v>
      </c>
      <c r="D575" s="7" t="str">
        <f t="shared" si="8"/>
        <v>O230690</v>
      </c>
      <c r="E575" s="8" t="s">
        <v>474</v>
      </c>
      <c r="F575" s="8" t="s">
        <v>475</v>
      </c>
      <c r="G575" s="6">
        <v>900427248</v>
      </c>
      <c r="H575" s="8" t="s">
        <v>600</v>
      </c>
      <c r="I575" s="6" t="s">
        <v>187</v>
      </c>
      <c r="J575" s="10">
        <f>VLOOKUP(I575,[1]TIPOS_CONTRATOS!$E$4:$F$19,2,FALSE)</f>
        <v>8</v>
      </c>
      <c r="K575" s="6">
        <v>126</v>
      </c>
      <c r="L575" s="11">
        <v>2018</v>
      </c>
      <c r="M575" s="6">
        <v>563</v>
      </c>
      <c r="N575" s="6">
        <v>592</v>
      </c>
      <c r="O575" s="12" t="s">
        <v>39</v>
      </c>
      <c r="P575" s="12" t="s">
        <v>56</v>
      </c>
      <c r="Q575" s="12">
        <v>43370</v>
      </c>
      <c r="R575" s="12">
        <v>43504</v>
      </c>
      <c r="S575" s="13">
        <v>12495000</v>
      </c>
      <c r="T575" s="13">
        <v>6247500</v>
      </c>
      <c r="U575" s="14">
        <v>0</v>
      </c>
      <c r="V575" s="6"/>
      <c r="W575" s="10" t="e">
        <f>VLOOKUP(V575,[1]TIPOS_ANULACION!$D$5:$E$6,2,FALSE)</f>
        <v>#N/A</v>
      </c>
      <c r="X575" s="13"/>
      <c r="Y575" s="6"/>
      <c r="Z575" s="12"/>
      <c r="AA575" s="15">
        <v>6247500</v>
      </c>
      <c r="AB575" s="6" t="s">
        <v>524</v>
      </c>
      <c r="AC575" s="10">
        <f>VLOOKUP(AB575,'[1]ESTADOS ACTUALES CONTRATO'!$E$4:$F$11,2,FALSE)</f>
        <v>5</v>
      </c>
      <c r="AD575" s="6"/>
      <c r="AE575" s="6" t="s">
        <v>601</v>
      </c>
      <c r="AF575" s="6" t="s">
        <v>250</v>
      </c>
      <c r="AG575" s="16" t="s">
        <v>531</v>
      </c>
    </row>
    <row r="576" spans="1:33" hidden="1" x14ac:dyDescent="0.25">
      <c r="A576" s="4" t="s">
        <v>33</v>
      </c>
      <c r="B576" s="5">
        <f>VLOOKUP(A576,[1]LOCALIDAD!$A$3:$C$22,3,FALSE)</f>
        <v>3</v>
      </c>
      <c r="C576" s="6" t="s">
        <v>473</v>
      </c>
      <c r="D576" s="7" t="str">
        <f t="shared" si="8"/>
        <v>O230690</v>
      </c>
      <c r="E576" s="8" t="s">
        <v>474</v>
      </c>
      <c r="F576" s="8" t="s">
        <v>475</v>
      </c>
      <c r="G576" s="6">
        <v>900280272</v>
      </c>
      <c r="H576" s="8" t="s">
        <v>602</v>
      </c>
      <c r="I576" s="6" t="s">
        <v>187</v>
      </c>
      <c r="J576" s="10">
        <f>VLOOKUP(I576,[1]TIPOS_CONTRATOS!$E$4:$F$19,2,FALSE)</f>
        <v>8</v>
      </c>
      <c r="K576" s="6">
        <v>1028</v>
      </c>
      <c r="L576" s="11">
        <v>2018</v>
      </c>
      <c r="M576" s="6">
        <v>564</v>
      </c>
      <c r="N576" s="6">
        <v>593</v>
      </c>
      <c r="O576" s="12" t="s">
        <v>39</v>
      </c>
      <c r="P576" s="12" t="s">
        <v>56</v>
      </c>
      <c r="Q576" s="12">
        <v>43256</v>
      </c>
      <c r="R576" s="12">
        <v>44411</v>
      </c>
      <c r="S576" s="13">
        <v>797346246</v>
      </c>
      <c r="T576" s="13">
        <v>78339364</v>
      </c>
      <c r="U576" s="14">
        <v>0</v>
      </c>
      <c r="V576" s="6"/>
      <c r="W576" s="10" t="e">
        <f>VLOOKUP(V576,[1]TIPOS_ANULACION!$D$5:$E$6,2,FALSE)</f>
        <v>#N/A</v>
      </c>
      <c r="X576" s="13"/>
      <c r="Y576" s="6"/>
      <c r="Z576" s="12"/>
      <c r="AA576" s="15">
        <v>78339364</v>
      </c>
      <c r="AB576" s="6" t="s">
        <v>41</v>
      </c>
      <c r="AC576" s="10">
        <f>VLOOKUP(AB576,'[1]ESTADOS ACTUALES CONTRATO'!$E$4:$F$11,2,FALSE)</f>
        <v>2</v>
      </c>
      <c r="AD576" s="6"/>
      <c r="AE576" s="6"/>
      <c r="AF576" s="6" t="s">
        <v>603</v>
      </c>
      <c r="AG576" s="16"/>
    </row>
    <row r="577" spans="1:33" hidden="1" x14ac:dyDescent="0.25">
      <c r="A577" s="4" t="s">
        <v>33</v>
      </c>
      <c r="B577" s="5">
        <f>VLOOKUP(A577,[1]LOCALIDAD!$A$3:$C$22,3,FALSE)</f>
        <v>3</v>
      </c>
      <c r="C577" s="6" t="s">
        <v>473</v>
      </c>
      <c r="D577" s="7" t="str">
        <f t="shared" si="8"/>
        <v>O230690</v>
      </c>
      <c r="E577" s="8" t="s">
        <v>474</v>
      </c>
      <c r="F577" s="8" t="s">
        <v>475</v>
      </c>
      <c r="G577" s="6">
        <v>1016067742</v>
      </c>
      <c r="H577" s="8" t="s">
        <v>394</v>
      </c>
      <c r="I577" s="6" t="s">
        <v>144</v>
      </c>
      <c r="J577" s="10">
        <f>VLOOKUP(I577,[1]TIPOS_CONTRATOS!$E$4:$F$19,2,FALSE)</f>
        <v>11</v>
      </c>
      <c r="K577" s="6">
        <v>85</v>
      </c>
      <c r="L577" s="11">
        <v>2020</v>
      </c>
      <c r="M577" s="6">
        <v>565</v>
      </c>
      <c r="N577" s="6">
        <v>594</v>
      </c>
      <c r="O577" s="12" t="s">
        <v>39</v>
      </c>
      <c r="P577" s="12" t="s">
        <v>40</v>
      </c>
      <c r="Q577" s="12">
        <v>43917</v>
      </c>
      <c r="R577" s="12">
        <v>44038</v>
      </c>
      <c r="S577" s="13">
        <v>15400000</v>
      </c>
      <c r="T577" s="13">
        <v>1</v>
      </c>
      <c r="U577" s="14">
        <v>0</v>
      </c>
      <c r="V577" s="6" t="s">
        <v>83</v>
      </c>
      <c r="W577" s="10">
        <f>VLOOKUP(V577,[1]TIPOS_ANULACION!$D$5:$E$6,2,FALSE)</f>
        <v>1</v>
      </c>
      <c r="X577" s="13">
        <v>1</v>
      </c>
      <c r="Y577" s="6"/>
      <c r="Z577" s="12"/>
      <c r="AA577" s="15">
        <v>0</v>
      </c>
      <c r="AB577" s="6" t="s">
        <v>57</v>
      </c>
      <c r="AC577" s="10">
        <f>VLOOKUP(AB577,'[1]ESTADOS ACTUALES CONTRATO'!$E$4:$F$11,2,FALSE)</f>
        <v>3</v>
      </c>
      <c r="AD577" s="6"/>
      <c r="AE577" s="6" t="s">
        <v>477</v>
      </c>
      <c r="AF577" s="6" t="s">
        <v>368</v>
      </c>
      <c r="AG577" s="16" t="s">
        <v>369</v>
      </c>
    </row>
    <row r="578" spans="1:33" hidden="1" x14ac:dyDescent="0.25">
      <c r="A578" s="4" t="s">
        <v>33</v>
      </c>
      <c r="B578" s="5">
        <f>VLOOKUP(A578,[1]LOCALIDAD!$A$3:$C$22,3,FALSE)</f>
        <v>3</v>
      </c>
      <c r="C578" s="6" t="s">
        <v>473</v>
      </c>
      <c r="D578" s="7" t="str">
        <f t="shared" si="8"/>
        <v>O230690</v>
      </c>
      <c r="E578" s="8" t="s">
        <v>474</v>
      </c>
      <c r="F578" s="8" t="s">
        <v>475</v>
      </c>
      <c r="G578" s="6">
        <v>1013657391</v>
      </c>
      <c r="H578" s="8" t="s">
        <v>604</v>
      </c>
      <c r="I578" s="6" t="s">
        <v>144</v>
      </c>
      <c r="J578" s="10">
        <f>VLOOKUP(I578,[1]TIPOS_CONTRATOS!$E$4:$F$19,2,FALSE)</f>
        <v>11</v>
      </c>
      <c r="K578" s="6">
        <v>37</v>
      </c>
      <c r="L578" s="11">
        <v>2020</v>
      </c>
      <c r="M578" s="6">
        <v>566</v>
      </c>
      <c r="N578" s="6">
        <v>595</v>
      </c>
      <c r="O578" s="12" t="s">
        <v>39</v>
      </c>
      <c r="P578" s="12" t="s">
        <v>56</v>
      </c>
      <c r="Q578" s="12">
        <v>43889</v>
      </c>
      <c r="R578" s="12">
        <v>44069</v>
      </c>
      <c r="S578" s="13">
        <v>11760000</v>
      </c>
      <c r="T578" s="13">
        <v>67400</v>
      </c>
      <c r="U578" s="14">
        <v>0</v>
      </c>
      <c r="V578" s="6" t="s">
        <v>83</v>
      </c>
      <c r="W578" s="10">
        <f>VLOOKUP(V578,[1]TIPOS_ANULACION!$D$5:$E$6,2,FALSE)</f>
        <v>1</v>
      </c>
      <c r="X578" s="13">
        <v>67400</v>
      </c>
      <c r="Y578" s="6"/>
      <c r="Z578" s="12"/>
      <c r="AA578" s="15">
        <v>0</v>
      </c>
      <c r="AB578" s="6" t="s">
        <v>57</v>
      </c>
      <c r="AC578" s="10">
        <f>VLOOKUP(AB578,'[1]ESTADOS ACTUALES CONTRATO'!$E$4:$F$11,2,FALSE)</f>
        <v>3</v>
      </c>
      <c r="AD578" s="6"/>
      <c r="AE578" s="6" t="s">
        <v>477</v>
      </c>
      <c r="AF578" s="6" t="s">
        <v>368</v>
      </c>
      <c r="AG578" s="16" t="s">
        <v>369</v>
      </c>
    </row>
    <row r="579" spans="1:33" hidden="1" x14ac:dyDescent="0.25">
      <c r="A579" s="4" t="s">
        <v>33</v>
      </c>
      <c r="B579" s="5">
        <f>VLOOKUP(A579,[1]LOCALIDAD!$A$3:$C$22,3,FALSE)</f>
        <v>3</v>
      </c>
      <c r="C579" s="6" t="s">
        <v>473</v>
      </c>
      <c r="D579" s="7" t="str">
        <f t="shared" ref="D579:D586" si="9">C579</f>
        <v>O230690</v>
      </c>
      <c r="E579" s="8" t="s">
        <v>474</v>
      </c>
      <c r="F579" s="8" t="s">
        <v>475</v>
      </c>
      <c r="G579" s="6">
        <v>1023943044</v>
      </c>
      <c r="H579" s="8" t="s">
        <v>605</v>
      </c>
      <c r="I579" s="6" t="s">
        <v>144</v>
      </c>
      <c r="J579" s="10">
        <f>VLOOKUP(I579,[1]TIPOS_CONTRATOS!$E$4:$F$19,2,FALSE)</f>
        <v>11</v>
      </c>
      <c r="K579" s="6">
        <v>43</v>
      </c>
      <c r="L579" s="11">
        <v>2020</v>
      </c>
      <c r="M579" s="6">
        <v>567</v>
      </c>
      <c r="N579" s="6">
        <v>596</v>
      </c>
      <c r="O579" s="12" t="s">
        <v>39</v>
      </c>
      <c r="P579" s="12" t="s">
        <v>56</v>
      </c>
      <c r="Q579" s="12">
        <v>43894</v>
      </c>
      <c r="R579" s="12">
        <v>44046</v>
      </c>
      <c r="S579" s="13">
        <v>12180000</v>
      </c>
      <c r="T579" s="13">
        <v>304500</v>
      </c>
      <c r="U579" s="14">
        <v>0</v>
      </c>
      <c r="V579" s="6" t="s">
        <v>83</v>
      </c>
      <c r="W579" s="10">
        <f>VLOOKUP(V579,[1]TIPOS_ANULACION!$D$5:$E$6,2,FALSE)</f>
        <v>1</v>
      </c>
      <c r="X579" s="13">
        <v>304500</v>
      </c>
      <c r="Y579" s="6"/>
      <c r="Z579" s="12"/>
      <c r="AA579" s="15">
        <v>0</v>
      </c>
      <c r="AB579" s="6" t="s">
        <v>57</v>
      </c>
      <c r="AC579" s="10">
        <f>VLOOKUP(AB579,'[1]ESTADOS ACTUALES CONTRATO'!$E$4:$F$11,2,FALSE)</f>
        <v>3</v>
      </c>
      <c r="AD579" s="6"/>
      <c r="AE579" s="6" t="s">
        <v>477</v>
      </c>
      <c r="AF579" s="6" t="s">
        <v>368</v>
      </c>
      <c r="AG579" s="16" t="s">
        <v>369</v>
      </c>
    </row>
    <row r="580" spans="1:33" hidden="1" x14ac:dyDescent="0.25">
      <c r="A580" s="4" t="s">
        <v>33</v>
      </c>
      <c r="B580" s="5">
        <f>VLOOKUP(A580,[1]LOCALIDAD!$A$3:$C$22,3,FALSE)</f>
        <v>3</v>
      </c>
      <c r="C580" s="6" t="s">
        <v>473</v>
      </c>
      <c r="D580" s="7" t="str">
        <f t="shared" si="9"/>
        <v>O230690</v>
      </c>
      <c r="E580" s="8" t="s">
        <v>474</v>
      </c>
      <c r="F580" s="8" t="s">
        <v>475</v>
      </c>
      <c r="G580" s="6">
        <v>52272520</v>
      </c>
      <c r="H580" s="8" t="s">
        <v>606</v>
      </c>
      <c r="I580" s="6" t="s">
        <v>144</v>
      </c>
      <c r="J580" s="10">
        <f>VLOOKUP(I580,[1]TIPOS_CONTRATOS!$E$4:$F$19,2,FALSE)</f>
        <v>11</v>
      </c>
      <c r="K580" s="6">
        <v>23</v>
      </c>
      <c r="L580" s="11">
        <v>2020</v>
      </c>
      <c r="M580" s="6">
        <v>568</v>
      </c>
      <c r="N580" s="6">
        <v>597</v>
      </c>
      <c r="O580" s="12" t="s">
        <v>39</v>
      </c>
      <c r="P580" s="12" t="s">
        <v>56</v>
      </c>
      <c r="Q580" s="12">
        <v>43882</v>
      </c>
      <c r="R580" s="12">
        <v>44063</v>
      </c>
      <c r="S580" s="13">
        <v>11200000</v>
      </c>
      <c r="T580" s="13">
        <v>1</v>
      </c>
      <c r="U580" s="14">
        <v>0</v>
      </c>
      <c r="V580" s="6" t="s">
        <v>83</v>
      </c>
      <c r="W580" s="10">
        <f>VLOOKUP(V580,[1]TIPOS_ANULACION!$D$5:$E$6,2,FALSE)</f>
        <v>1</v>
      </c>
      <c r="X580" s="13">
        <v>1</v>
      </c>
      <c r="Y580" s="6"/>
      <c r="Z580" s="12"/>
      <c r="AA580" s="15">
        <v>0</v>
      </c>
      <c r="AB580" s="6" t="s">
        <v>145</v>
      </c>
      <c r="AC580" s="10">
        <f>VLOOKUP(AB580,'[1]ESTADOS ACTUALES CONTRATO'!$E$4:$F$11,2,FALSE)</f>
        <v>6</v>
      </c>
      <c r="AD580" s="6"/>
      <c r="AE580" s="6"/>
      <c r="AF580" s="6" t="s">
        <v>368</v>
      </c>
      <c r="AG580" s="16" t="s">
        <v>369</v>
      </c>
    </row>
    <row r="581" spans="1:33" hidden="1" x14ac:dyDescent="0.25">
      <c r="A581" s="4" t="s">
        <v>33</v>
      </c>
      <c r="B581" s="5">
        <f>VLOOKUP(A581,[1]LOCALIDAD!$A$3:$C$22,3,FALSE)</f>
        <v>3</v>
      </c>
      <c r="C581" s="6" t="s">
        <v>473</v>
      </c>
      <c r="D581" s="7" t="str">
        <f t="shared" si="9"/>
        <v>O230690</v>
      </c>
      <c r="E581" s="8" t="s">
        <v>474</v>
      </c>
      <c r="F581" s="8" t="s">
        <v>475</v>
      </c>
      <c r="G581" s="6">
        <v>1090375647</v>
      </c>
      <c r="H581" s="8" t="s">
        <v>607</v>
      </c>
      <c r="I581" s="6" t="s">
        <v>144</v>
      </c>
      <c r="J581" s="10">
        <f>VLOOKUP(I581,[1]TIPOS_CONTRATOS!$E$4:$F$19,2,FALSE)</f>
        <v>11</v>
      </c>
      <c r="K581" s="6">
        <v>36</v>
      </c>
      <c r="L581" s="11">
        <v>2020</v>
      </c>
      <c r="M581" s="6">
        <v>569</v>
      </c>
      <c r="N581" s="6">
        <v>598</v>
      </c>
      <c r="O581" s="12" t="s">
        <v>39</v>
      </c>
      <c r="P581" s="12" t="s">
        <v>56</v>
      </c>
      <c r="Q581" s="12">
        <v>43889</v>
      </c>
      <c r="R581" s="12">
        <v>44070</v>
      </c>
      <c r="S581" s="13">
        <v>22000000</v>
      </c>
      <c r="T581" s="13">
        <v>16</v>
      </c>
      <c r="U581" s="14">
        <v>0</v>
      </c>
      <c r="V581" s="6" t="s">
        <v>83</v>
      </c>
      <c r="W581" s="10">
        <f>VLOOKUP(V581,[1]TIPOS_ANULACION!$D$5:$E$6,2,FALSE)</f>
        <v>1</v>
      </c>
      <c r="X581" s="13">
        <v>16</v>
      </c>
      <c r="Y581" s="6"/>
      <c r="Z581" s="12"/>
      <c r="AA581" s="15">
        <v>0</v>
      </c>
      <c r="AB581" s="6" t="s">
        <v>145</v>
      </c>
      <c r="AC581" s="10">
        <f>VLOOKUP(AB581,'[1]ESTADOS ACTUALES CONTRATO'!$E$4:$F$11,2,FALSE)</f>
        <v>6</v>
      </c>
      <c r="AD581" s="6"/>
      <c r="AE581" s="6" t="s">
        <v>477</v>
      </c>
      <c r="AF581" s="6" t="s">
        <v>368</v>
      </c>
      <c r="AG581" s="16" t="s">
        <v>369</v>
      </c>
    </row>
    <row r="582" spans="1:33" hidden="1" x14ac:dyDescent="0.25">
      <c r="A582" s="4" t="s">
        <v>33</v>
      </c>
      <c r="B582" s="5">
        <f>VLOOKUP(A582,[1]LOCALIDAD!$A$3:$C$22,3,FALSE)</f>
        <v>3</v>
      </c>
      <c r="C582" s="6" t="s">
        <v>473</v>
      </c>
      <c r="D582" s="7" t="str">
        <f t="shared" si="9"/>
        <v>O230690</v>
      </c>
      <c r="E582" s="8" t="s">
        <v>474</v>
      </c>
      <c r="F582" s="8" t="s">
        <v>475</v>
      </c>
      <c r="G582" s="6">
        <v>901305826</v>
      </c>
      <c r="H582" s="8" t="s">
        <v>577</v>
      </c>
      <c r="I582" s="6" t="s">
        <v>187</v>
      </c>
      <c r="J582" s="10">
        <f>VLOOKUP(I582,[1]TIPOS_CONTRATOS!$E$4:$F$19,2,FALSE)</f>
        <v>8</v>
      </c>
      <c r="K582" s="6">
        <v>146</v>
      </c>
      <c r="L582" s="11">
        <v>2019</v>
      </c>
      <c r="M582" s="6">
        <v>570</v>
      </c>
      <c r="N582" s="6">
        <v>599</v>
      </c>
      <c r="O582" s="12" t="s">
        <v>39</v>
      </c>
      <c r="P582" s="12" t="s">
        <v>56</v>
      </c>
      <c r="Q582" s="12">
        <v>43754</v>
      </c>
      <c r="R582" s="12">
        <v>44344</v>
      </c>
      <c r="S582" s="13">
        <v>4481776272</v>
      </c>
      <c r="T582" s="13">
        <v>436000000</v>
      </c>
      <c r="U582" s="14">
        <v>414441568</v>
      </c>
      <c r="V582" s="6"/>
      <c r="W582" s="10" t="e">
        <f>VLOOKUP(V582,[1]TIPOS_ANULACION!$D$5:$E$6,2,FALSE)</f>
        <v>#N/A</v>
      </c>
      <c r="X582" s="13"/>
      <c r="Y582" s="6"/>
      <c r="Z582" s="12"/>
      <c r="AA582" s="15">
        <v>21558432</v>
      </c>
      <c r="AB582" s="6" t="s">
        <v>41</v>
      </c>
      <c r="AC582" s="10">
        <f>VLOOKUP(AB582,'[1]ESTADOS ACTUALES CONTRATO'!$E$4:$F$11,2,FALSE)</f>
        <v>2</v>
      </c>
      <c r="AD582" s="6"/>
      <c r="AE582" s="6"/>
      <c r="AF582" s="6" t="s">
        <v>565</v>
      </c>
      <c r="AG582" s="16" t="s">
        <v>566</v>
      </c>
    </row>
    <row r="583" spans="1:33" ht="390" hidden="1" x14ac:dyDescent="0.25">
      <c r="A583" s="4" t="s">
        <v>33</v>
      </c>
      <c r="B583" s="5">
        <f>VLOOKUP(A583,[1]LOCALIDAD!$A$3:$C$22,3,FALSE)</f>
        <v>3</v>
      </c>
      <c r="C583" s="6" t="s">
        <v>473</v>
      </c>
      <c r="D583" s="7" t="str">
        <f t="shared" si="9"/>
        <v>O230690</v>
      </c>
      <c r="E583" s="8" t="s">
        <v>474</v>
      </c>
      <c r="F583" s="8" t="s">
        <v>475</v>
      </c>
      <c r="G583" s="6">
        <v>901212136</v>
      </c>
      <c r="H583" s="8" t="s">
        <v>599</v>
      </c>
      <c r="I583" s="6" t="s">
        <v>187</v>
      </c>
      <c r="J583" s="10">
        <f>VLOOKUP(I583,[1]TIPOS_CONTRATOS!$E$4:$F$19,2,FALSE)</f>
        <v>8</v>
      </c>
      <c r="K583" s="6">
        <v>127</v>
      </c>
      <c r="L583" s="11">
        <v>2018</v>
      </c>
      <c r="M583" s="6">
        <v>571</v>
      </c>
      <c r="N583" s="6">
        <v>600</v>
      </c>
      <c r="O583" s="12" t="s">
        <v>39</v>
      </c>
      <c r="P583" s="12" t="s">
        <v>56</v>
      </c>
      <c r="Q583" s="12">
        <v>43489</v>
      </c>
      <c r="R583" s="12">
        <v>43838</v>
      </c>
      <c r="S583" s="13">
        <v>4500000000</v>
      </c>
      <c r="T583" s="13">
        <v>179830306</v>
      </c>
      <c r="U583" s="14">
        <v>0</v>
      </c>
      <c r="V583" s="6"/>
      <c r="W583" s="10" t="e">
        <f>VLOOKUP(V583,[1]TIPOS_ANULACION!$D$5:$E$6,2,FALSE)</f>
        <v>#N/A</v>
      </c>
      <c r="X583" s="13"/>
      <c r="Y583" s="6"/>
      <c r="Z583" s="12"/>
      <c r="AA583" s="15">
        <v>179830306</v>
      </c>
      <c r="AB583" s="6" t="s">
        <v>41</v>
      </c>
      <c r="AC583" s="10">
        <f>VLOOKUP(AB583,'[1]ESTADOS ACTUALES CONTRATO'!$E$4:$F$11,2,FALSE)</f>
        <v>2</v>
      </c>
      <c r="AD583" s="6"/>
      <c r="AE583" s="17" t="s">
        <v>608</v>
      </c>
      <c r="AF583" s="6" t="s">
        <v>565</v>
      </c>
      <c r="AG583" s="16" t="s">
        <v>566</v>
      </c>
    </row>
    <row r="584" spans="1:33" hidden="1" x14ac:dyDescent="0.25">
      <c r="A584" s="4" t="s">
        <v>33</v>
      </c>
      <c r="B584" s="5">
        <f>VLOOKUP(A584,[1]LOCALIDAD!$A$3:$C$22,3,FALSE)</f>
        <v>3</v>
      </c>
      <c r="C584" s="6" t="s">
        <v>473</v>
      </c>
      <c r="D584" s="7" t="str">
        <f t="shared" si="9"/>
        <v>O230690</v>
      </c>
      <c r="E584" s="8" t="s">
        <v>474</v>
      </c>
      <c r="F584" s="8" t="s">
        <v>475</v>
      </c>
      <c r="G584" s="6">
        <v>900316090</v>
      </c>
      <c r="H584" s="8" t="s">
        <v>609</v>
      </c>
      <c r="I584" s="6" t="s">
        <v>187</v>
      </c>
      <c r="J584" s="10">
        <f>VLOOKUP(I584,[1]TIPOS_CONTRATOS!$E$4:$F$19,2,FALSE)</f>
        <v>8</v>
      </c>
      <c r="K584" s="6">
        <v>145</v>
      </c>
      <c r="L584" s="11">
        <v>2019</v>
      </c>
      <c r="M584" s="6">
        <v>572</v>
      </c>
      <c r="N584" s="6">
        <v>601</v>
      </c>
      <c r="O584" s="12" t="s">
        <v>39</v>
      </c>
      <c r="P584" s="12" t="s">
        <v>56</v>
      </c>
      <c r="Q584" s="12">
        <v>43761</v>
      </c>
      <c r="R584" s="12">
        <v>44631</v>
      </c>
      <c r="S584" s="13">
        <v>2975768242</v>
      </c>
      <c r="T584" s="13">
        <v>342550113</v>
      </c>
      <c r="U584" s="14">
        <v>0</v>
      </c>
      <c r="V584" s="6"/>
      <c r="W584" s="10" t="e">
        <f>VLOOKUP(V584,[1]TIPOS_ANULACION!$D$5:$E$6,2,FALSE)</f>
        <v>#N/A</v>
      </c>
      <c r="X584" s="13"/>
      <c r="Y584" s="6"/>
      <c r="Z584" s="12"/>
      <c r="AA584" s="15">
        <v>342550113</v>
      </c>
      <c r="AB584" s="6" t="s">
        <v>41</v>
      </c>
      <c r="AC584" s="10">
        <f>VLOOKUP(AB584,'[1]ESTADOS ACTUALES CONTRATO'!$E$4:$F$11,2,FALSE)</f>
        <v>2</v>
      </c>
      <c r="AD584" s="6"/>
      <c r="AE584" s="6"/>
      <c r="AF584" s="6" t="s">
        <v>565</v>
      </c>
      <c r="AG584" s="16" t="s">
        <v>566</v>
      </c>
    </row>
    <row r="585" spans="1:33" hidden="1" x14ac:dyDescent="0.25">
      <c r="A585" s="4" t="s">
        <v>33</v>
      </c>
      <c r="B585" s="5">
        <f>VLOOKUP(A585,[1]LOCALIDAD!$A$3:$C$22,3,FALSE)</f>
        <v>3</v>
      </c>
      <c r="C585" s="6" t="s">
        <v>473</v>
      </c>
      <c r="D585" s="7" t="str">
        <f t="shared" si="9"/>
        <v>O230690</v>
      </c>
      <c r="E585" s="8" t="s">
        <v>474</v>
      </c>
      <c r="F585" s="8" t="s">
        <v>475</v>
      </c>
      <c r="G585" s="6">
        <v>900316090</v>
      </c>
      <c r="H585" s="8" t="s">
        <v>609</v>
      </c>
      <c r="I585" s="6" t="s">
        <v>187</v>
      </c>
      <c r="J585" s="10">
        <f>VLOOKUP(I585,[1]TIPOS_CONTRATOS!$E$4:$F$19,2,FALSE)</f>
        <v>8</v>
      </c>
      <c r="K585" s="6">
        <v>145</v>
      </c>
      <c r="L585" s="11">
        <v>2019</v>
      </c>
      <c r="M585" s="6">
        <v>573</v>
      </c>
      <c r="N585" s="6">
        <v>602</v>
      </c>
      <c r="O585" s="12" t="s">
        <v>39</v>
      </c>
      <c r="P585" s="12" t="s">
        <v>56</v>
      </c>
      <c r="Q585" s="12">
        <v>43761</v>
      </c>
      <c r="R585" s="12">
        <v>44631</v>
      </c>
      <c r="S585" s="13">
        <v>2975768242</v>
      </c>
      <c r="T585" s="13">
        <v>54963375</v>
      </c>
      <c r="U585" s="14">
        <v>0</v>
      </c>
      <c r="V585" s="6"/>
      <c r="W585" s="10" t="e">
        <f>VLOOKUP(V585,[1]TIPOS_ANULACION!$D$5:$E$6,2,FALSE)</f>
        <v>#N/A</v>
      </c>
      <c r="X585" s="13"/>
      <c r="Y585" s="6"/>
      <c r="Z585" s="12"/>
      <c r="AA585" s="15">
        <v>54963375</v>
      </c>
      <c r="AB585" s="6" t="s">
        <v>41</v>
      </c>
      <c r="AC585" s="10">
        <f>VLOOKUP(AB585,'[1]ESTADOS ACTUALES CONTRATO'!$E$4:$F$11,2,FALSE)</f>
        <v>2</v>
      </c>
      <c r="AD585" s="6"/>
      <c r="AE585" s="6"/>
      <c r="AF585" s="6" t="s">
        <v>565</v>
      </c>
      <c r="AG585" s="16" t="s">
        <v>575</v>
      </c>
    </row>
    <row r="586" spans="1:33" hidden="1" x14ac:dyDescent="0.25">
      <c r="A586" s="4" t="s">
        <v>33</v>
      </c>
      <c r="B586" s="5">
        <f>VLOOKUP(A586,[1]LOCALIDAD!$A$3:$C$22,3,FALSE)</f>
        <v>3</v>
      </c>
      <c r="C586" s="6" t="s">
        <v>473</v>
      </c>
      <c r="D586" s="7" t="str">
        <f t="shared" si="9"/>
        <v>O230690</v>
      </c>
      <c r="E586" s="8" t="s">
        <v>474</v>
      </c>
      <c r="F586" s="8" t="s">
        <v>475</v>
      </c>
      <c r="G586" s="6">
        <v>901077038</v>
      </c>
      <c r="H586" s="8" t="s">
        <v>610</v>
      </c>
      <c r="I586" s="6" t="s">
        <v>55</v>
      </c>
      <c r="J586" s="10">
        <f>VLOOKUP(I586,[1]TIPOS_CONTRATOS!$E$4:$F$19,2,FALSE)</f>
        <v>19</v>
      </c>
      <c r="K586" s="6">
        <v>160</v>
      </c>
      <c r="L586" s="11">
        <v>2022</v>
      </c>
      <c r="M586" s="6"/>
      <c r="N586" s="6"/>
      <c r="O586" s="12" t="s">
        <v>39</v>
      </c>
      <c r="P586" s="12" t="s">
        <v>40</v>
      </c>
      <c r="Q586" s="12">
        <v>44720</v>
      </c>
      <c r="R586" s="12">
        <v>44749</v>
      </c>
      <c r="S586" s="13"/>
      <c r="T586" s="13"/>
      <c r="U586" s="13"/>
      <c r="V586" s="6"/>
      <c r="W586" s="10" t="e">
        <f>VLOOKUP(V586,[1]TIPOS_ANULACION!$D$5:$E$6,2,FALSE)</f>
        <v>#N/A</v>
      </c>
      <c r="X586" s="13"/>
      <c r="Y586" s="6"/>
      <c r="Z586" s="12"/>
      <c r="AA586" s="15">
        <v>0</v>
      </c>
      <c r="AB586" s="6" t="s">
        <v>145</v>
      </c>
      <c r="AC586" s="10">
        <f>VLOOKUP(AB586,'[1]ESTADOS ACTUALES CONTRATO'!$E$4:$F$11,2,FALSE)</f>
        <v>6</v>
      </c>
      <c r="AD586" s="6"/>
      <c r="AE586" s="6" t="s">
        <v>429</v>
      </c>
      <c r="AF586" s="6" t="s">
        <v>430</v>
      </c>
      <c r="AG586" s="16" t="s">
        <v>431</v>
      </c>
    </row>
    <row r="587" spans="1:33" ht="15" hidden="1" customHeight="1" thickBot="1" x14ac:dyDescent="0.3">
      <c r="A587" s="20" t="s">
        <v>611</v>
      </c>
      <c r="B587" s="21"/>
      <c r="C587" s="21"/>
      <c r="D587" s="21"/>
      <c r="E587" s="22"/>
      <c r="F587" s="22"/>
      <c r="G587" s="21"/>
      <c r="H587" s="22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3">
        <f>SUM(T2:T586)</f>
        <v>25639011250</v>
      </c>
      <c r="U587" s="24">
        <f>SUM(U2:U586)</f>
        <v>14777749414</v>
      </c>
      <c r="V587" s="25"/>
      <c r="W587" s="25"/>
      <c r="X587" s="24">
        <f>SUM(X2:X586)</f>
        <v>423949153</v>
      </c>
      <c r="Y587" s="25"/>
      <c r="Z587" s="25"/>
      <c r="AA587" s="26">
        <v>10437312683</v>
      </c>
      <c r="AB587" s="27"/>
      <c r="AC587" s="21"/>
      <c r="AD587" s="21"/>
      <c r="AE587" s="21"/>
      <c r="AF587" s="21"/>
      <c r="AG587" s="28"/>
    </row>
  </sheetData>
  <autoFilter ref="A1:AG587" xr:uid="{06E44367-8F62-4A1E-8B3E-A8F17CFE37E8}">
    <filterColumn colId="27">
      <filters>
        <filter val="EN EJECUCIÓN"/>
      </filters>
    </filterColumn>
  </autoFilter>
  <dataValidations count="13">
    <dataValidation type="date" allowBlank="1" showInputMessage="1" showErrorMessage="1" sqref="Z2:Z586" xr:uid="{C10E7D59-7B84-402E-A59F-48D833B461FD}">
      <formula1>44562</formula1>
      <formula2>45291</formula2>
    </dataValidation>
    <dataValidation type="date" allowBlank="1" showInputMessage="1" showErrorMessage="1" sqref="R1:R586" xr:uid="{BB83AA96-6888-48CD-857C-57ACF12F925C}">
      <formula1>40179</formula1>
      <formula2>47848</formula2>
    </dataValidation>
    <dataValidation type="date" allowBlank="1" showInputMessage="1" showErrorMessage="1" sqref="Q1:Q586" xr:uid="{BD4CCDCA-2190-4B0F-952E-C2E4D1BBB1CD}">
      <formula1>40179</formula1>
      <formula2>45291</formula2>
    </dataValidation>
    <dataValidation type="whole" allowBlank="1" showInputMessage="1" showErrorMessage="1" error="Solo entre años 2010 y 2022" sqref="L1:L586" xr:uid="{B576FE1A-5D5F-4E48-8EF8-D95F20993FE9}">
      <formula1>2010</formula1>
      <formula2>2022</formula2>
    </dataValidation>
    <dataValidation type="whole" allowBlank="1" showInputMessage="1" showErrorMessage="1" error="Únicamente admite valores numéricos" sqref="M1:N586" xr:uid="{0D1EEE7F-9209-4CA1-96E3-AE225C1C9A47}">
      <formula1>1</formula1>
      <formula2>100000000000000000</formula2>
    </dataValidation>
    <dataValidation type="decimal" allowBlank="1" showInputMessage="1" showErrorMessage="1" error="Solo admite valores numéricos_x000a_" sqref="W2:W586" xr:uid="{7C6FB6F7-D891-4FF4-8723-1A65F97D3FE9}">
      <formula1>0</formula1>
      <formula2>1E+35</formula2>
    </dataValidation>
    <dataValidation type="date" allowBlank="1" showInputMessage="1" showErrorMessage="1" sqref="S1:W1 Y1:Z1" xr:uid="{EF26713A-CED4-48CC-A8AF-B2C47F7D83B7}">
      <formula1>25569</formula1>
      <formula2>73051</formula2>
    </dataValidation>
    <dataValidation allowBlank="1" showInputMessage="1" showErrorMessage="1" error="Únicamente admite valores numéricos" sqref="O1:P1" xr:uid="{D722E8C9-0A99-4C1B-B905-BF4076D56434}"/>
    <dataValidation type="decimal" allowBlank="1" showInputMessage="1" showErrorMessage="1" sqref="AA1:AB1 AC1:AC586" xr:uid="{D519C28A-64E4-494F-9D7B-65E3BB92003B}">
      <formula1>-1000000000000000000</formula1>
      <formula2>10000000000000000000</formula2>
    </dataValidation>
    <dataValidation type="whole" allowBlank="1" showInputMessage="1" showErrorMessage="1" sqref="X2:X586 S2:U586 AA2:AA586" xr:uid="{C9ADBCCF-6A06-45A2-B054-01244A224176}">
      <formula1>0</formula1>
      <formula2>100000000000</formula2>
    </dataValidation>
    <dataValidation type="whole" allowBlank="1" showInputMessage="1" showErrorMessage="1" error="Solo admite valores numéricos_x000a_" sqref="X2:X586 S2:U586 AA2:AA586" xr:uid="{987FB514-F77F-4D7C-9340-649EE28FEAC6}">
      <formula1>0</formula1>
      <formula2>1E+35</formula2>
    </dataValidation>
    <dataValidation type="whole" allowBlank="1" showInputMessage="1" showErrorMessage="1" error="Solo admite valores numéricos_x000a_" sqref="Y2:Y586" xr:uid="{95EBAA4F-EDAB-43EC-B3B4-59FE483E49FD}">
      <formula1>0</formula1>
      <formula2>10000000000000000</formula2>
    </dataValidation>
    <dataValidation type="whole" allowBlank="1" showInputMessage="1" showErrorMessage="1" error="Únicamente admite valores numéricos" sqref="K1:K586" xr:uid="{E5FFA952-E9EE-4978-BB0F-84F2F425B2D6}">
      <formula1>1</formula1>
      <formula2>10000000000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custom" allowBlank="1" showInputMessage="1" showErrorMessage="1" error="Debe ingresar un correo electrónico" xr:uid="{8DBC75AD-CB8C-4D70-B608-E6764CEB9468}">
          <x14:formula1>
            <xm:f>'C:\Users\user\Documents\Informes\Actualizados\FaltanEnproceso\[Matriz de OXP Noviembre FDL ST FE.xlsx]SUSCRIPCION'!#REF!</xm:f>
          </x14:formula1>
          <xm:sqref>AG2:AG586</xm:sqref>
        </x14:dataValidation>
        <x14:dataValidation type="list" allowBlank="1" showInputMessage="1" showErrorMessage="1" xr:uid="{C66FA7A3-3D13-436A-BCAC-4F1380CE641D}">
          <x14:formula1>
            <xm:f>'C:\Users\user\Documents\Informes\Actualizados\FaltanEnproceso\[Matriz de OXP Noviembre FDL ST FE.xlsx]ESTADOS ACTUALES CONTRATO'!#REF!</xm:f>
          </x14:formula1>
          <xm:sqref>AB2:AB586</xm:sqref>
        </x14:dataValidation>
        <x14:dataValidation type="list" allowBlank="1" showInputMessage="1" showErrorMessage="1" xr:uid="{CD4D1CDA-8CDA-4B80-98A2-1B37F09E46AF}">
          <x14:formula1>
            <xm:f>'C:\Users\user\Documents\Informes\Actualizados\FaltanEnproceso\[Matriz de OXP Noviembre FDL ST FE.xlsx]LOCALIDAD'!#REF!</xm:f>
          </x14:formula1>
          <xm:sqref>A2:A586</xm:sqref>
        </x14:dataValidation>
        <x14:dataValidation type="list" allowBlank="1" showInputMessage="1" showErrorMessage="1" xr:uid="{2DF21073-228C-4C9A-B7E8-3042C4323CF3}">
          <x14:formula1>
            <xm:f>'C:\Users\user\Documents\Informes\Actualizados\FaltanEnproceso\[Matriz de OXP Noviembre FDL ST FE.xlsx]CONTRATISTAS'!#REF!</xm:f>
          </x14:formula1>
          <xm:sqref>G2:G586</xm:sqref>
        </x14:dataValidation>
        <x14:dataValidation type="list" allowBlank="1" showInputMessage="1" showErrorMessage="1" xr:uid="{A85E41B8-BC5E-4EEA-A23E-B7ACC4D7FEF2}">
          <x14:formula1>
            <xm:f>'C:\Users\user\Documents\Informes\Actualizados\FaltanEnproceso\[Matriz de OXP Noviembre FDL ST FE.xlsx]YA_INCIO'!#REF!</xm:f>
          </x14:formula1>
          <xm:sqref>O2:O586</xm:sqref>
        </x14:dataValidation>
        <x14:dataValidation type="list" allowBlank="1" showInputMessage="1" showErrorMessage="1" xr:uid="{90C9736D-A1AB-4AC2-99A9-DEB57E5F30F2}">
          <x14:formula1>
            <xm:f>'C:\Users\user\Documents\Informes\Actualizados\FaltanEnproceso\[Matriz de OXP Noviembre FDL ST FE.xlsx]RUBROS'!#REF!</xm:f>
          </x14:formula1>
          <xm:sqref>C2:C586</xm:sqref>
        </x14:dataValidation>
        <x14:dataValidation type="list" allowBlank="1" showInputMessage="1" showErrorMessage="1" error="Únicamente admite valores numéricos" xr:uid="{6E5C5528-CC1D-4672-8F52-DF20EBB8D35F}">
          <x14:formula1>
            <xm:f>'C:\Users\user\Documents\Informes\Actualizados\FaltanEnproceso\[Matriz de OXP Noviembre FDL ST FE.xlsx]YA_INCIO'!#REF!</xm:f>
          </x14:formula1>
          <xm:sqref>O2:O586</xm:sqref>
        </x14:dataValidation>
        <x14:dataValidation type="list" allowBlank="1" showInputMessage="1" showErrorMessage="1" xr:uid="{63D6D126-4852-4813-BF9C-4151B4843EA1}">
          <x14:formula1>
            <xm:f>'C:\Users\user\Documents\Informes\Actualizados\FaltanEnproceso\[Matriz de OXP Noviembre FDL ST FE.xlsx]TIPOS_ANULACION'!#REF!</xm:f>
          </x14:formula1>
          <xm:sqref>V2:V586</xm:sqref>
        </x14:dataValidation>
        <x14:dataValidation type="list" allowBlank="1" showInputMessage="1" showErrorMessage="1" xr:uid="{F94AA414-4A2E-4C16-A974-C14420185480}">
          <x14:formula1>
            <xm:f>'C:\Users\user\Documents\Informes\Actualizados\FaltanEnproceso\[Matriz de OXP Noviembre FDL ST FE.xlsx]TIPOS_CONTRATOS'!#REF!</xm:f>
          </x14:formula1>
          <xm:sqref>I1:I586</xm:sqref>
        </x14:dataValidation>
        <x14:dataValidation type="list" allowBlank="1" showInputMessage="1" showErrorMessage="1" error="Únicamente admite valores numéricos" xr:uid="{8382CAC9-995C-46C0-BA82-EA848E66A85C}">
          <x14:formula1>
            <xm:f>'C:\Users\user\Documents\Informes\Actualizados\FaltanEnproceso\[Matriz de OXP Noviembre FDL ST FE.xlsx]EN_PRORROGA_SUSPENSION'!#REF!</xm:f>
          </x14:formula1>
          <xm:sqref>P2:P586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Informe</vt:lpstr>
      <vt:lpstr>Dinamica</vt:lpstr>
      <vt:lpstr>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2023-12-02T23:49:35Z</dcterms:created>
  <dcterms:modified xsi:type="dcterms:W3CDTF">2023-12-18T01:23:12Z</dcterms:modified>
</cp:coreProperties>
</file>