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claudia.castano\Desktop\Rendicion  cuentas 2017\"/>
    </mc:Choice>
  </mc:AlternateContent>
  <bookViews>
    <workbookView xWindow="0" yWindow="0" windowWidth="28800" windowHeight="12435"/>
  </bookViews>
  <sheets>
    <sheet name="Formato a Dici 31 de 2016" sheetId="1" r:id="rId1"/>
    <sheet name="Instructivo" sheetId="2" r:id="rId2"/>
    <sheet name="Equivalencia BH-BMPT" sheetId="3" r:id="rId3"/>
    <sheet name="Tipo " sheetId="4" r:id="rId4"/>
    <sheet name="Hoja1" sheetId="5" r:id="rId5"/>
  </sheets>
  <definedNames>
    <definedName name="_xlnm._FilterDatabase" localSheetId="2" hidden="1">'Equivalencia BH-BMPT'!$C$1:$E$54</definedName>
    <definedName name="_xlnm._FilterDatabase" localSheetId="0" hidden="1">'Formato a Dici 31 de 2016'!$A$13:$AK$209</definedName>
    <definedName name="Afectación">'Tipo '!$D$2:$D$4</definedName>
    <definedName name="ContratacionDirecta">'Tipo '!$C$18:$C$27</definedName>
    <definedName name="Mod">'Tipo '!$C$2:$C$8</definedName>
    <definedName name="RegimenEspecial">'Tipo '!$C$28:$C$29</definedName>
    <definedName name="SeleccionAbreviada">'Tipo '!$C$12:$C$15</definedName>
    <definedName name="Vacio">'Formato a Dici 31 de 2016'!$AJ$14</definedName>
  </definedNames>
  <calcPr calcId="162913"/>
  <fileRecoveryPr autoRecover="0"/>
</workbook>
</file>

<file path=xl/calcChain.xml><?xml version="1.0" encoding="utf-8"?>
<calcChain xmlns="http://schemas.openxmlformats.org/spreadsheetml/2006/main">
  <c r="T209" i="1" l="1"/>
  <c r="T215"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K165" i="1" l="1"/>
  <c r="E165" i="1"/>
  <c r="AF67" i="1" l="1"/>
  <c r="K67" i="1" l="1"/>
  <c r="AH67" i="1"/>
  <c r="E67" i="1"/>
  <c r="AH18" i="1" l="1"/>
  <c r="AF18" i="1"/>
  <c r="K18" i="1"/>
  <c r="E18" i="1"/>
  <c r="AH17" i="1"/>
  <c r="AF17" i="1"/>
  <c r="K17" i="1"/>
  <c r="E17" i="1"/>
  <c r="AH166" i="1" l="1"/>
  <c r="K166" i="1"/>
  <c r="E166" i="1"/>
  <c r="AH164" i="1"/>
  <c r="K164" i="1"/>
  <c r="E164" i="1"/>
  <c r="AH163" i="1"/>
  <c r="K163" i="1"/>
  <c r="E163" i="1"/>
  <c r="AH162" i="1"/>
  <c r="K162" i="1"/>
  <c r="E162" i="1"/>
  <c r="AH161" i="1"/>
  <c r="K161" i="1"/>
  <c r="E161" i="1"/>
  <c r="AH160" i="1"/>
  <c r="K160" i="1"/>
  <c r="E160" i="1"/>
  <c r="AH159" i="1"/>
  <c r="K159" i="1"/>
  <c r="E159" i="1"/>
  <c r="AH158" i="1"/>
  <c r="K158" i="1"/>
  <c r="E158" i="1"/>
  <c r="AH157" i="1"/>
  <c r="K157" i="1"/>
  <c r="E157" i="1"/>
  <c r="AH156" i="1"/>
  <c r="K156" i="1"/>
  <c r="E156" i="1"/>
  <c r="AH155" i="1"/>
  <c r="K155" i="1"/>
  <c r="E155" i="1"/>
  <c r="AH154" i="1"/>
  <c r="AF154" i="1"/>
  <c r="K154" i="1"/>
  <c r="E154" i="1"/>
  <c r="AH153" i="1"/>
  <c r="AF153" i="1"/>
  <c r="K153" i="1"/>
  <c r="E153" i="1"/>
  <c r="AH152" i="1"/>
  <c r="AF152" i="1"/>
  <c r="K152" i="1"/>
  <c r="E152" i="1"/>
  <c r="AH151" i="1"/>
  <c r="AF151" i="1"/>
  <c r="K151" i="1"/>
  <c r="E151" i="1"/>
  <c r="AH150" i="1"/>
  <c r="AF150" i="1"/>
  <c r="K150" i="1"/>
  <c r="E150" i="1"/>
  <c r="AH149" i="1"/>
  <c r="AF149" i="1"/>
  <c r="K149" i="1"/>
  <c r="E149" i="1"/>
  <c r="AH148" i="1"/>
  <c r="AF148" i="1"/>
  <c r="K148" i="1"/>
  <c r="E148" i="1"/>
  <c r="AH147" i="1"/>
  <c r="AF147" i="1"/>
  <c r="K147" i="1"/>
  <c r="E147" i="1"/>
  <c r="AH146" i="1"/>
  <c r="AF146" i="1"/>
  <c r="K146" i="1"/>
  <c r="E146" i="1"/>
  <c r="AH145" i="1"/>
  <c r="AF145" i="1"/>
  <c r="K145" i="1"/>
  <c r="E145" i="1"/>
  <c r="AH144" i="1"/>
  <c r="AF144" i="1"/>
  <c r="K144" i="1"/>
  <c r="E144" i="1"/>
  <c r="AH143" i="1"/>
  <c r="AF143" i="1"/>
  <c r="K143" i="1"/>
  <c r="E143" i="1"/>
  <c r="AH142" i="1"/>
  <c r="AF142" i="1"/>
  <c r="K142" i="1"/>
  <c r="E142" i="1"/>
  <c r="AH141" i="1"/>
  <c r="AF141" i="1"/>
  <c r="K141" i="1"/>
  <c r="E141" i="1"/>
  <c r="AH140" i="1"/>
  <c r="AF140" i="1"/>
  <c r="K140" i="1"/>
  <c r="E140" i="1"/>
  <c r="AH139" i="1"/>
  <c r="AF139" i="1"/>
  <c r="K139" i="1"/>
  <c r="E139" i="1"/>
  <c r="AH138" i="1"/>
  <c r="AF138" i="1"/>
  <c r="K138" i="1"/>
  <c r="E138" i="1"/>
  <c r="AH137" i="1"/>
  <c r="AF137" i="1"/>
  <c r="K137" i="1"/>
  <c r="E137" i="1"/>
  <c r="AH136" i="1"/>
  <c r="AF136" i="1"/>
  <c r="K136" i="1"/>
  <c r="E136" i="1"/>
  <c r="AH135" i="1"/>
  <c r="AF135" i="1"/>
  <c r="K135" i="1"/>
  <c r="E135" i="1"/>
  <c r="AH134" i="1"/>
  <c r="AF134" i="1"/>
  <c r="K134" i="1"/>
  <c r="E134" i="1"/>
  <c r="AH133" i="1"/>
  <c r="AF133" i="1"/>
  <c r="K133" i="1"/>
  <c r="E133" i="1"/>
  <c r="AH132" i="1"/>
  <c r="AF132" i="1"/>
  <c r="K132" i="1"/>
  <c r="E132" i="1"/>
  <c r="AH131" i="1"/>
  <c r="AF131" i="1"/>
  <c r="K131" i="1"/>
  <c r="E131" i="1"/>
  <c r="AH130" i="1"/>
  <c r="AF130" i="1"/>
  <c r="K130" i="1"/>
  <c r="E130" i="1"/>
  <c r="AH129" i="1"/>
  <c r="AF129" i="1"/>
  <c r="K129" i="1"/>
  <c r="E129" i="1"/>
  <c r="AH128" i="1"/>
  <c r="AF128" i="1"/>
  <c r="K128" i="1"/>
  <c r="E128" i="1"/>
  <c r="AH127" i="1"/>
  <c r="AF127" i="1"/>
  <c r="K127" i="1"/>
  <c r="E127" i="1"/>
  <c r="AH126" i="1"/>
  <c r="AF126" i="1"/>
  <c r="K126" i="1"/>
  <c r="E126" i="1"/>
  <c r="AH125" i="1"/>
  <c r="AF125" i="1"/>
  <c r="K125" i="1"/>
  <c r="E125" i="1"/>
  <c r="AH124" i="1"/>
  <c r="AF124" i="1"/>
  <c r="K124" i="1"/>
  <c r="E124" i="1"/>
  <c r="AH123" i="1"/>
  <c r="AF123" i="1"/>
  <c r="K123" i="1"/>
  <c r="E123" i="1"/>
  <c r="AH122" i="1"/>
  <c r="AF122" i="1"/>
  <c r="K122" i="1"/>
  <c r="E122" i="1"/>
  <c r="AH121" i="1"/>
  <c r="AF121" i="1"/>
  <c r="K121" i="1"/>
  <c r="E121" i="1"/>
  <c r="AH120" i="1"/>
  <c r="AF120" i="1"/>
  <c r="K120" i="1"/>
  <c r="E120" i="1"/>
  <c r="AH119" i="1"/>
  <c r="AF119" i="1"/>
  <c r="K119" i="1"/>
  <c r="E119" i="1"/>
  <c r="AH118" i="1"/>
  <c r="AF118" i="1"/>
  <c r="K118" i="1"/>
  <c r="E118" i="1"/>
  <c r="AH117" i="1"/>
  <c r="AF117" i="1"/>
  <c r="K117" i="1"/>
  <c r="E117" i="1"/>
  <c r="AH116" i="1"/>
  <c r="AF116" i="1"/>
  <c r="K116" i="1"/>
  <c r="E116" i="1"/>
  <c r="AH115" i="1"/>
  <c r="AF115" i="1"/>
  <c r="K115" i="1"/>
  <c r="E115" i="1"/>
  <c r="AH114" i="1"/>
  <c r="AF114" i="1"/>
  <c r="K114" i="1"/>
  <c r="E114" i="1"/>
  <c r="AH113" i="1"/>
  <c r="AF113" i="1"/>
  <c r="K113" i="1"/>
  <c r="E113" i="1"/>
  <c r="AH112" i="1"/>
  <c r="AF112" i="1"/>
  <c r="K112" i="1"/>
  <c r="E112" i="1"/>
  <c r="AH111" i="1"/>
  <c r="AF111" i="1"/>
  <c r="K111" i="1"/>
  <c r="E111" i="1"/>
  <c r="AH110" i="1"/>
  <c r="AF110" i="1"/>
  <c r="K110" i="1"/>
  <c r="E110" i="1"/>
  <c r="AH109" i="1"/>
  <c r="AF109" i="1"/>
  <c r="K109" i="1"/>
  <c r="E109" i="1"/>
  <c r="AH108" i="1"/>
  <c r="AF108" i="1"/>
  <c r="K108" i="1"/>
  <c r="E108" i="1"/>
  <c r="AH107" i="1"/>
  <c r="AF107" i="1"/>
  <c r="K107" i="1"/>
  <c r="E107" i="1"/>
  <c r="AH106" i="1"/>
  <c r="AF106" i="1"/>
  <c r="K106" i="1"/>
  <c r="E106" i="1"/>
  <c r="AH105" i="1"/>
  <c r="AF105" i="1"/>
  <c r="K105" i="1"/>
  <c r="E105" i="1"/>
  <c r="AH104" i="1"/>
  <c r="AF104" i="1"/>
  <c r="K104" i="1"/>
  <c r="E104" i="1"/>
  <c r="AH103" i="1"/>
  <c r="AF103" i="1"/>
  <c r="K103" i="1"/>
  <c r="E103" i="1"/>
  <c r="AH102" i="1"/>
  <c r="AF102" i="1"/>
  <c r="K102" i="1"/>
  <c r="E102" i="1"/>
  <c r="AH101" i="1"/>
  <c r="AF101" i="1"/>
  <c r="K101" i="1"/>
  <c r="E101" i="1"/>
  <c r="AH100" i="1"/>
  <c r="AF100" i="1"/>
  <c r="K100" i="1"/>
  <c r="E100" i="1"/>
  <c r="AH99" i="1"/>
  <c r="AF99" i="1"/>
  <c r="K99" i="1"/>
  <c r="E99" i="1"/>
  <c r="AH98" i="1"/>
  <c r="AF98" i="1"/>
  <c r="K98" i="1"/>
  <c r="E98" i="1"/>
  <c r="AH97" i="1"/>
  <c r="AF97" i="1"/>
  <c r="K97" i="1"/>
  <c r="E97" i="1"/>
  <c r="AH96" i="1"/>
  <c r="AF96" i="1"/>
  <c r="K96" i="1"/>
  <c r="E96" i="1"/>
  <c r="AH95" i="1"/>
  <c r="AF95" i="1"/>
  <c r="K95" i="1"/>
  <c r="E95" i="1"/>
  <c r="AH94" i="1"/>
  <c r="AF94" i="1"/>
  <c r="K94" i="1"/>
  <c r="E94" i="1"/>
  <c r="AH93" i="1"/>
  <c r="AF93" i="1"/>
  <c r="K93" i="1"/>
  <c r="E93" i="1"/>
  <c r="AH92" i="1"/>
  <c r="AF92" i="1"/>
  <c r="K92" i="1"/>
  <c r="E92" i="1"/>
  <c r="AH91" i="1"/>
  <c r="AF91" i="1"/>
  <c r="K91" i="1"/>
  <c r="E91" i="1"/>
  <c r="AH90" i="1"/>
  <c r="AF90" i="1"/>
  <c r="K90" i="1"/>
  <c r="E90" i="1"/>
  <c r="AH89" i="1"/>
  <c r="AF89" i="1"/>
  <c r="K89" i="1"/>
  <c r="E89" i="1"/>
  <c r="AH88" i="1"/>
  <c r="AF88" i="1"/>
  <c r="K88" i="1"/>
  <c r="E88" i="1"/>
  <c r="AH87" i="1"/>
  <c r="AF87" i="1"/>
  <c r="K87" i="1"/>
  <c r="E87" i="1"/>
  <c r="AH86" i="1"/>
  <c r="AF86" i="1"/>
  <c r="K86" i="1"/>
  <c r="E86" i="1"/>
  <c r="AH85" i="1"/>
  <c r="AF85" i="1"/>
  <c r="K85" i="1"/>
  <c r="E85" i="1"/>
  <c r="AH84" i="1"/>
  <c r="AF84" i="1"/>
  <c r="K84" i="1"/>
  <c r="E84" i="1"/>
  <c r="AH83" i="1"/>
  <c r="AF83" i="1"/>
  <c r="K83" i="1"/>
  <c r="E83" i="1"/>
  <c r="AH82" i="1"/>
  <c r="AF82" i="1"/>
  <c r="K82" i="1"/>
  <c r="E82" i="1"/>
  <c r="AH81" i="1"/>
  <c r="AF81" i="1"/>
  <c r="K81" i="1"/>
  <c r="E81" i="1"/>
  <c r="AH80" i="1"/>
  <c r="AF80" i="1"/>
  <c r="K80" i="1"/>
  <c r="E80" i="1"/>
  <c r="AH79" i="1"/>
  <c r="AF79" i="1"/>
  <c r="K79" i="1"/>
  <c r="E79" i="1"/>
  <c r="AH78" i="1"/>
  <c r="AF78" i="1"/>
  <c r="K78" i="1"/>
  <c r="E78" i="1"/>
  <c r="AH77" i="1"/>
  <c r="AF77" i="1"/>
  <c r="K77" i="1"/>
  <c r="E77" i="1"/>
  <c r="AH76" i="1"/>
  <c r="AF76" i="1"/>
  <c r="K76" i="1"/>
  <c r="E76" i="1"/>
  <c r="AH75" i="1"/>
  <c r="AF75" i="1"/>
  <c r="K75" i="1"/>
  <c r="E75" i="1"/>
  <c r="AH74" i="1"/>
  <c r="AF74" i="1"/>
  <c r="K74" i="1"/>
  <c r="E74" i="1"/>
  <c r="AH73" i="1"/>
  <c r="AF73" i="1"/>
  <c r="K73" i="1"/>
  <c r="E73" i="1"/>
  <c r="AH72" i="1"/>
  <c r="AF72" i="1"/>
  <c r="K72" i="1"/>
  <c r="E72" i="1"/>
  <c r="AH71" i="1"/>
  <c r="AF71" i="1"/>
  <c r="K71" i="1"/>
  <c r="E71" i="1"/>
  <c r="AH70" i="1"/>
  <c r="AF70" i="1"/>
  <c r="K70" i="1"/>
  <c r="E70" i="1"/>
  <c r="AH69" i="1"/>
  <c r="AF69" i="1"/>
  <c r="K69" i="1"/>
  <c r="E69" i="1"/>
  <c r="AH68" i="1"/>
  <c r="AF68" i="1"/>
  <c r="K68" i="1"/>
  <c r="E68" i="1"/>
  <c r="AH66" i="1"/>
  <c r="AF66" i="1"/>
  <c r="K66" i="1"/>
  <c r="E66" i="1"/>
  <c r="AH65" i="1"/>
  <c r="AF65" i="1"/>
  <c r="K65" i="1"/>
  <c r="E65" i="1"/>
  <c r="AH64" i="1"/>
  <c r="AF64" i="1"/>
  <c r="K64" i="1"/>
  <c r="E64" i="1"/>
  <c r="AH63" i="1"/>
  <c r="AF63" i="1"/>
  <c r="K63" i="1"/>
  <c r="E63" i="1"/>
  <c r="AH62" i="1"/>
  <c r="AF62" i="1"/>
  <c r="K62" i="1"/>
  <c r="E62" i="1"/>
  <c r="AH61" i="1"/>
  <c r="AF61" i="1"/>
  <c r="K61" i="1"/>
  <c r="E61" i="1"/>
  <c r="AH60" i="1"/>
  <c r="AF60" i="1"/>
  <c r="K60" i="1"/>
  <c r="E60" i="1"/>
  <c r="AH59" i="1"/>
  <c r="AF59" i="1"/>
  <c r="K59" i="1"/>
  <c r="E59" i="1"/>
  <c r="AH58" i="1"/>
  <c r="AF58" i="1"/>
  <c r="K58" i="1"/>
  <c r="E58" i="1"/>
  <c r="AH57" i="1"/>
  <c r="AF57" i="1"/>
  <c r="K57" i="1"/>
  <c r="E57" i="1"/>
  <c r="AH56" i="1"/>
  <c r="AF56" i="1"/>
  <c r="K56" i="1"/>
  <c r="E56" i="1"/>
  <c r="AH55" i="1"/>
  <c r="AF55" i="1"/>
  <c r="K55" i="1"/>
  <c r="E55" i="1"/>
  <c r="AH54" i="1"/>
  <c r="AF54" i="1"/>
  <c r="K54" i="1"/>
  <c r="E54" i="1"/>
  <c r="AH53" i="1"/>
  <c r="AF53" i="1"/>
  <c r="K53" i="1"/>
  <c r="E53" i="1"/>
  <c r="AH52" i="1"/>
  <c r="AF52" i="1"/>
  <c r="K52" i="1"/>
  <c r="E52" i="1"/>
  <c r="AH51" i="1"/>
  <c r="AF51" i="1"/>
  <c r="K51" i="1"/>
  <c r="E51" i="1"/>
  <c r="AH50" i="1"/>
  <c r="AF50" i="1"/>
  <c r="K50" i="1"/>
  <c r="E50" i="1"/>
  <c r="AH49" i="1"/>
  <c r="AF49" i="1"/>
  <c r="K49" i="1"/>
  <c r="E49" i="1"/>
  <c r="AH48" i="1"/>
  <c r="AF48" i="1"/>
  <c r="K48" i="1"/>
  <c r="E48" i="1"/>
  <c r="AH47" i="1"/>
  <c r="AF47" i="1"/>
  <c r="K47" i="1"/>
  <c r="E47" i="1"/>
  <c r="AH46" i="1"/>
  <c r="AF46" i="1"/>
  <c r="K46" i="1"/>
  <c r="E46" i="1"/>
  <c r="AH45" i="1"/>
  <c r="AF45" i="1"/>
  <c r="K45" i="1"/>
  <c r="E45" i="1"/>
  <c r="AH44" i="1"/>
  <c r="AF44" i="1"/>
  <c r="K44" i="1"/>
  <c r="E44" i="1"/>
  <c r="AH43" i="1"/>
  <c r="AF43" i="1"/>
  <c r="K43" i="1"/>
  <c r="E43" i="1"/>
  <c r="AH42" i="1"/>
  <c r="AF42" i="1"/>
  <c r="K42" i="1"/>
  <c r="E42" i="1"/>
  <c r="AH41" i="1"/>
  <c r="AF41" i="1"/>
  <c r="K41" i="1"/>
  <c r="E41" i="1"/>
  <c r="AH40" i="1"/>
  <c r="AF40" i="1"/>
  <c r="K40" i="1"/>
  <c r="E40" i="1"/>
  <c r="AH39" i="1"/>
  <c r="AF39" i="1"/>
  <c r="K39" i="1"/>
  <c r="E39" i="1"/>
  <c r="AH38" i="1"/>
  <c r="AF38" i="1"/>
  <c r="K38" i="1"/>
  <c r="E38" i="1"/>
  <c r="AH37" i="1"/>
  <c r="AF37" i="1"/>
  <c r="K37" i="1"/>
  <c r="E37" i="1"/>
  <c r="AH36" i="1"/>
  <c r="AF36" i="1"/>
  <c r="K36" i="1"/>
  <c r="E36" i="1"/>
  <c r="AH35" i="1"/>
  <c r="AF35" i="1"/>
  <c r="K35" i="1"/>
  <c r="E35" i="1"/>
  <c r="AH34" i="1"/>
  <c r="AF34" i="1"/>
  <c r="K34" i="1"/>
  <c r="E34" i="1"/>
  <c r="AH33" i="1"/>
  <c r="AF33" i="1"/>
  <c r="K33" i="1"/>
  <c r="E33" i="1"/>
  <c r="AH32" i="1"/>
  <c r="AF32" i="1"/>
  <c r="K32" i="1"/>
  <c r="E32" i="1"/>
  <c r="AH31" i="1"/>
  <c r="AF31" i="1"/>
  <c r="K31" i="1"/>
  <c r="E31" i="1"/>
  <c r="AH30" i="1"/>
  <c r="AF30" i="1"/>
  <c r="K30" i="1"/>
  <c r="E30" i="1"/>
  <c r="AH29" i="1"/>
  <c r="AF29" i="1"/>
  <c r="K29" i="1"/>
  <c r="E29" i="1"/>
  <c r="AH28" i="1"/>
  <c r="AF28" i="1"/>
  <c r="K28" i="1"/>
  <c r="E28" i="1"/>
  <c r="AH27" i="1"/>
  <c r="AF27" i="1"/>
  <c r="K27" i="1"/>
  <c r="E27" i="1"/>
  <c r="AH26" i="1"/>
  <c r="AF26" i="1"/>
  <c r="K26" i="1"/>
  <c r="E26" i="1"/>
  <c r="AH25" i="1"/>
  <c r="AF25" i="1"/>
  <c r="K25" i="1"/>
  <c r="E25" i="1"/>
  <c r="AH24" i="1"/>
  <c r="AF24" i="1"/>
  <c r="K24" i="1"/>
  <c r="E24" i="1"/>
  <c r="AH23" i="1"/>
  <c r="AF23" i="1"/>
  <c r="K23" i="1"/>
  <c r="E23" i="1"/>
  <c r="AH22" i="1"/>
  <c r="AF22" i="1"/>
  <c r="K22" i="1"/>
  <c r="E22" i="1"/>
  <c r="AH21" i="1"/>
  <c r="AF21" i="1"/>
  <c r="K21" i="1"/>
  <c r="E21" i="1"/>
  <c r="AH20" i="1"/>
  <c r="AF20" i="1"/>
  <c r="K20" i="1"/>
  <c r="E20" i="1"/>
  <c r="AH19" i="1"/>
  <c r="AF19" i="1"/>
  <c r="K19" i="1"/>
  <c r="E19" i="1"/>
  <c r="AH16" i="1"/>
  <c r="AF16" i="1"/>
  <c r="K16" i="1"/>
  <c r="E16" i="1"/>
  <c r="AH15" i="1"/>
  <c r="AF15" i="1"/>
  <c r="K15" i="1"/>
  <c r="E15" i="1"/>
  <c r="E14" i="1"/>
  <c r="K14" i="1"/>
  <c r="AF14" i="1"/>
  <c r="AH14" i="1"/>
</calcChain>
</file>

<file path=xl/sharedStrings.xml><?xml version="1.0" encoding="utf-8"?>
<sst xmlns="http://schemas.openxmlformats.org/spreadsheetml/2006/main" count="1928" uniqueCount="888">
  <si>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</si>
  <si>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</si>
  <si>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</si>
  <si>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</si>
  <si>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</si>
  <si>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</si>
  <si>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</si>
  <si>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</si>
  <si>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</si>
  <si>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</si>
  <si>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</si>
  <si>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</si>
  <si>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</si>
  <si>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</si>
  <si>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</si>
  <si>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</si>
  <si>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</si>
  <si>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</si>
  <si>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</si>
  <si>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</si>
  <si>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</si>
  <si>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</si>
  <si>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</si>
  <si>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</si>
  <si>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</si>
  <si>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</si>
  <si>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</si>
  <si>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</si>
  <si>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</si>
  <si>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</si>
  <si>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</si>
  <si>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</si>
  <si>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</si>
  <si>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</si>
  <si>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</si>
  <si>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</si>
  <si>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</si>
  <si>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</si>
  <si>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</si>
  <si>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</si>
  <si>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</si>
  <si>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</si>
  <si>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</si>
  <si>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</si>
  <si>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</si>
  <si>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</si>
  <si>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</si>
  <si>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</si>
  <si>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</si>
  <si>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</si>
  <si>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</si>
  <si>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</si>
  <si>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</si>
  <si>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</si>
  <si>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</si>
  <si>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</si>
  <si>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Número de proceso SECOP</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</si>
  <si>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</si>
  <si>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</si>
  <si>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</si>
  <si>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</si>
  <si>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</si>
  <si>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</si>
  <si>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</si>
  <si>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</si>
  <si>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</si>
  <si>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</si>
  <si>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</si>
  <si>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</si>
  <si>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</si>
  <si>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</si>
  <si>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</si>
  <si>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</si>
  <si>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</si>
  <si>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</si>
  <si>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</si>
  <si>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</si>
  <si>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</si>
  <si>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</si>
  <si>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</si>
  <si>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</si>
  <si>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</si>
  <si>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</si>
  <si>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</si>
  <si>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</si>
  <si>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</si>
  <si>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</si>
  <si>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</si>
  <si>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</si>
  <si>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</si>
  <si>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</si>
  <si>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</si>
  <si>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</si>
  <si>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</si>
  <si>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</si>
  <si>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</si>
  <si>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</si>
  <si>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</si>
  <si>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</si>
  <si>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</si>
  <si>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</si>
  <si>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</si>
  <si>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</si>
  <si>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</si>
  <si>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</si>
  <si>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</si>
  <si>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</si>
  <si>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</si>
  <si>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</si>
  <si>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</si>
  <si>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</si>
  <si>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</si>
  <si>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</si>
  <si>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</si>
  <si>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</si>
  <si>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</si>
  <si>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</si>
  <si>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</si>
  <si>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</si>
  <si>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</si>
  <si>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777 de 1992</t>
  </si>
  <si>
    <t>Decreto 92 de 2017</t>
  </si>
  <si>
    <t>Regimen especial</t>
  </si>
  <si>
    <t>No aplica</t>
  </si>
  <si>
    <t xml:space="preserve">Subasta inversa </t>
  </si>
  <si>
    <t>Bolsas de productos</t>
  </si>
  <si>
    <t xml:space="preserve">Acuerdo marco de precios </t>
  </si>
  <si>
    <t xml:space="preserve">Selección abreviada por menor cuantía </t>
  </si>
  <si>
    <t>Número de reducciones en valor</t>
  </si>
  <si>
    <t>Valor total reducciones (En valor negativo)</t>
  </si>
  <si>
    <t>Número de adiciones en valor</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</si>
  <si>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</si>
  <si>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</si>
  <si>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</si>
  <si>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</si>
  <si>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</si>
  <si>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</si>
  <si>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</si>
  <si>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</si>
  <si>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</si>
  <si>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</si>
  <si>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</si>
  <si>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</si>
  <si>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</si>
  <si>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</si>
  <si>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</si>
  <si>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</si>
  <si>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</si>
  <si>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</si>
  <si>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</si>
  <si>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</si>
  <si>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</si>
  <si>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</si>
  <si>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</si>
  <si>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</si>
  <si>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</si>
  <si>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</si>
  <si>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</si>
  <si>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</si>
  <si>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</si>
  <si>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</si>
  <si>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</si>
  <si>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INFORMACION GENERAL DE CONTRATACION ENTIDADES DISTRITALES -  ENERO 1 A DICIEMBRE 31 DE 2017</t>
  </si>
  <si>
    <t xml:space="preserve">Tipo de Contrato        </t>
  </si>
  <si>
    <t xml:space="preserve">Valor Final </t>
  </si>
  <si>
    <t>1, Entidad:</t>
  </si>
  <si>
    <t>2, Sector:</t>
  </si>
  <si>
    <t>3, Presupuesto Disponible Inversión directa PREDIS:</t>
  </si>
  <si>
    <t>4, Presupuesto comprometido de inversión según PREDIS :</t>
  </si>
  <si>
    <t>9, Nombre de quien diligencia el formato:</t>
  </si>
  <si>
    <t>5, Presupuesto Disponible Funcionamiento PREDIS:</t>
  </si>
  <si>
    <t>6, Presupuesto comprometido funcionamiento según PREDIS</t>
  </si>
  <si>
    <t>7, Presupuesto Disponible Operación (Regimen Privado):</t>
  </si>
  <si>
    <t>8, Presupuesto comprometido operación mediante contratos:</t>
  </si>
  <si>
    <t>Número  de Identificación
del contratista</t>
  </si>
  <si>
    <t>Anulado</t>
  </si>
  <si>
    <t>Funcionamiento</t>
  </si>
  <si>
    <t>Inversión</t>
  </si>
  <si>
    <t>Operación</t>
  </si>
  <si>
    <t xml:space="preserve">Afectación </t>
  </si>
  <si>
    <t>selección abreviada</t>
  </si>
  <si>
    <t>contratacion directa</t>
  </si>
  <si>
    <t>afectacion</t>
  </si>
  <si>
    <t>INSTRUCTIVO PARA DILIGENCIAMIENTO DEL FORMATO DE RENDICIÓN DE CUENTAS A 31 DE DICIEMBRE DE 2017</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</si>
  <si>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</si>
  <si>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</si>
  <si>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La información que se registre en la base, debe coincidir con los reportes realizados en PREDIS y en el SECOP</t>
  </si>
  <si>
    <t xml:space="preserve">Para insertar una o varias filas,  seleccione una fila que no sea la primera fila del formato (shift+espacio), posteriormente copiar (Control +c), inmediatamente seleccione el numero de filas a insertar, desde 1 hasta las que usted requiera, por ultimo aplique Control+. Si usted no sigue este procedimiento las filas que copie no </t>
  </si>
  <si>
    <t>En primer lugar diligencie toda la información correspondiente a los contratos suscritos con cargo a la vigencia 2017.</t>
  </si>
  <si>
    <t>Una vez incluidos todos los contratos de la vigencia 2017, a continuación diligencie el formato completo con la información correspondiente a las adiciones efectuadas con cargo a la vigencia 2017 de contratos suscritos en vigencias anteriores. La información general del contrato como: modalidad de selección, tipología contractual, objeto, entre otros, debe corresponder a la información del contrato adicionado o modificado.</t>
  </si>
  <si>
    <t>En caso de haber realizado apropiaciones presupuestales en la vigencia a través de resoluciones, caja menor, honorarios ediles, servicios públicos, debe relacionar dicha información en una sola fila al final de la base, indicando de que se trata la apropiación.</t>
  </si>
  <si>
    <t>ENCABEZADO DEL FORMATO</t>
  </si>
  <si>
    <t>Indique el nombre completo de la Entidad.</t>
  </si>
  <si>
    <t>Relacione el sector al cual pertenece la Entidad.</t>
  </si>
  <si>
    <t>Indique el valor total del presupuesto disponible de inversión directa, de acuerdo con el PREDIS, a 31 de diciembre de 2017.</t>
  </si>
  <si>
    <t xml:space="preserve">Presupuesto comprometido de inversión </t>
  </si>
  <si>
    <t>Escriba el valor total del presupuesto comprometido de inversión directa, de acuerdo con el PREDIS a 31 de diciembre de 2017.</t>
  </si>
  <si>
    <t>Indique el valor total del presupuesto de funcionamiento disponible, de acuerdo con el PREDIS a 31 de diciembre de 2017.</t>
  </si>
  <si>
    <t xml:space="preserve">Presupuesto comprometido funcionamiento </t>
  </si>
  <si>
    <t>Escriba el monto del presupuesto de funcionamiento, comprometido mediante contratos, de acuerdo con el PREDIS a 31 de diciembre de 2017.</t>
  </si>
  <si>
    <t>Coloque el monto del presupuesto de operación disponible, de acuerdo con el PREDIS, a 31 de diciembre de 2017.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</si>
  <si>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</si>
  <si>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2017.</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</si>
  <si>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</si>
  <si>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</si>
  <si>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</si>
  <si>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En estricto orden consecutivo (1, 2, 3 y así sucesivamente, hasta llegar al último contrato suscrito durante la vigencia) registre el número del contrato, el orden consecutivo hace necesario registrar también, los contratos que fueron anulados, se debe indicar tal situación en la columna 19 (Estado).</t>
  </si>
  <si>
    <t>Una vez terminado el registro de los contratos con cargo a la vigencia 2017, en las siguientes filas registre la información correspondiente a las adiciones efectuadas con cargo a la vigencia 2017 de contratos suscritos en vigencias anteriores, especificando el año de suscripción en la columna dos.</t>
  </si>
  <si>
    <t>Registre el año de celebración del contrato.</t>
  </si>
  <si>
    <t>Número de proceso en el SECOP</t>
  </si>
  <si>
    <t>Tipo de Contrato:</t>
  </si>
  <si>
    <t>En esta columna solamente escriba el NUMERO de uno de los 19 tipos de contratos relacionados a continuación, al digitar el numero de tipo de contrato, en la columna equivalencia tipo de contrato, aparecerá automáticamente el tipo. Ejemplo si usted digita el numero 2, automáticamente en la siguiente columna aparecerá el tipo Consultoría:</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</si>
  <si>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</si>
  <si>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</si>
  <si>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</si>
  <si>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</si>
  <si>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</si>
  <si>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</si>
  <si>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</si>
  <si>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</si>
  <si>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</si>
  <si>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</si>
  <si>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</si>
  <si>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</si>
  <si>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</si>
  <si>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Son contratos que tienen por objeto la administración o el manejo de los recursos vinculados a los contratos que tales entidades celebren. Numeral 5 de Articulo 32 de la Ley 80 de 1993.</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</si>
  <si>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</si>
  <si>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</si>
  <si>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</si>
  <si>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</si>
  <si>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</si>
  <si>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Los contratos con personas naturales o jurídicas que se celebran en desarrollo de lo dispuesto en el Decreto 1508 de 2012.</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</si>
  <si>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</si>
  <si>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</si>
  <si>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</si>
  <si>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</si>
  <si>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</si>
  <si>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</si>
  <si>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Si en la columna anterior “Afectación”,  indicó funcionamiento u operación deje en blanco el número de programa, es decir esta columna solamente aplica para Inversión.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</si>
  <si>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t>
  </si>
  <si>
    <t>Número Proyecto:</t>
  </si>
  <si>
    <t>Indique el código presupuestal con el que se identifica el proyecto. Si un mismo contrato afecta más de un proyecto, discriminar el contrato por cada proyecto que afecte en filas separadas.</t>
  </si>
  <si>
    <t>Número de Identificación del contratista:</t>
  </si>
  <si>
    <t>Nombre del Contratista</t>
  </si>
  <si>
    <t>Indicar el nombre del contratista, persona natural o jurídica.</t>
  </si>
  <si>
    <t>2- INFORMACIÓN FINANCIERA</t>
  </si>
  <si>
    <t xml:space="preserve">Valor Inicial </t>
  </si>
  <si>
    <t>Registre el valor inicial del contrato con cargo a la vigencia 2017, el formato de celda no permite guiones, puntos, comas o texto escrito. Esta columna solo debe contener información numérica.</t>
  </si>
  <si>
    <t xml:space="preserve">En el caso de adiciones a contratos de años anteriores,  no diligencie esta columna, solamente la columna 15 "Adiciones"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</si>
  <si>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</si>
  <si>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</si>
  <si>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</si>
  <si>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</si>
  <si>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Registre el valor total de las reducciones que se realizaron al contrato, el formato de celda no permite guiones, puntos, comas o texto escrito. Esta columna solo debe contener información numérica.</t>
  </si>
  <si>
    <t xml:space="preserve">Número de adiciones </t>
  </si>
  <si>
    <t>Diligencie esta columna solo en el caso de adiciones al valor inicial que aumenten el valor del contrato con cargo a la vigencia.</t>
  </si>
  <si>
    <t>3- PLAZOS</t>
  </si>
  <si>
    <t>Relacionar la fecha en que se suscribió el contrato original. La celda solo admite el formato Día/Mes/Año así  25/02/2017.</t>
  </si>
  <si>
    <t>Para las adiciones a contratos de años anteriores se debe registrar en esta columna la fecha de suscripción de la adición en la vigencia 2017.</t>
  </si>
  <si>
    <t>Fecha de inicio</t>
  </si>
  <si>
    <t>Fecha de terminación</t>
  </si>
  <si>
    <t>Indicar la fecha efectiva de terminación del contrato. La celda solo admite el formato Día/Mes/Año así  25/02/2017.</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</si>
  <si>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</si>
  <si>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</si>
  <si>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</si>
  <si>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4- ESTADO A 31 DE DICIEMBRE DE 2017</t>
  </si>
  <si>
    <t>Marque con una X en la respectiva columna si el contrato se encuentra Anulado, Por Iniciar, En Ejecución, Terminado o Liquidado.</t>
  </si>
  <si>
    <t xml:space="preserve">Indica el porcentaje de avance o de cumplimiento del mismo en términos presupuestales, es decir lo efectivamente pagado al contratista. Si no se ha iniciado la ejecución, él % de avance es 0%. La celda se encuentra formulada y protegida. Es la relación entre el valor de los giros y el valor final del contrato. Si el porcentaje de avance no coincide, se debe revisar los valores que se registraron en estas columnas. </t>
  </si>
  <si>
    <t>Valor total de adiciones</t>
  </si>
  <si>
    <t>Registre el valor total de las adiciones que se realizaron al contrato,  el formato de celda no permite guiones, puntos, comas o texto escrito. Esta columna solo debe contener información numérica.</t>
  </si>
  <si>
    <t>Esta columna se encuentra formulada y bloqueada, sí el valor final no coincide, es porque están mal diligenciadas las columnas valor inicial, valor de reducciones y/o valor de adiciones. En tal caso se debe verificar dicha información.</t>
  </si>
  <si>
    <t xml:space="preserve">La sumatoria de la columna 16 (valor final) para los contratos de Inversión Directa, según el programa del Plan de Desarrollo, deberá coincidir con el rubro registrado en el encabezado 4, Presupuesto comprometido de inversión según PREDIS, este valor debe coincidir a la vez con los informes de ejecución presupuestal del PREDIS.  </t>
  </si>
  <si>
    <t>Si los valores no coinciden debe especificarse al final del formato en qué está representada la diferencia (discriminando los conceptos por Programa y Proyecto de inversión), con sus respectivos valores. Recuerde que la justificación debe hacerse solo para los contratos de inversión.</t>
  </si>
  <si>
    <t>Las bases donde dichos valores no coincidan serán devueltas por la Veeduría Distrital a cada entidad para los respectivos ajustes.</t>
  </si>
  <si>
    <t>En esta columna se debe registrar el valor de los giros a la fecha de corte del presente informe, 31 de diciembre de 2017, el formato de celda no permite guiones, puntos, comas o texto escrito. Esta columna solo debe contener información numérica.</t>
  </si>
  <si>
    <t>Indicar la fecha de inicio del contrato. Para las adiciones a contratos de años anteriores se debe diligenciar la fecha de inicio de la adición en la vigencia 2017. La celda solo admite el formato Día/Mes/Año así  25/02/2017.</t>
  </si>
  <si>
    <t>Relacione el número de proceso con el cual se encuentra publicado el contrato en el SECOP. Ejemplo 005-FDLU-2017.</t>
  </si>
  <si>
    <t>FONDO DE DESARROLLO LOCL DE SANTA FE</t>
  </si>
  <si>
    <t>17-12-6376682</t>
  </si>
  <si>
    <t>17-12-6377905</t>
  </si>
  <si>
    <t>17-12-6378187</t>
  </si>
  <si>
    <t>17-12-6378402</t>
  </si>
  <si>
    <t>17-12-6379110</t>
  </si>
  <si>
    <t>17-12-6380191</t>
  </si>
  <si>
    <t>17-12-6380406</t>
  </si>
  <si>
    <t>17-12-6380941</t>
  </si>
  <si>
    <t>17-12-6381136</t>
  </si>
  <si>
    <t>17-12-6381257</t>
  </si>
  <si>
    <t>17-12-6381419</t>
  </si>
  <si>
    <t>17-12-6392922</t>
  </si>
  <si>
    <t>17-12-6393038</t>
  </si>
  <si>
    <t>17-12-6474285</t>
  </si>
  <si>
    <t>17-12-6400861</t>
  </si>
  <si>
    <t>17-12-6401882</t>
  </si>
  <si>
    <t>17-12-6403736</t>
  </si>
  <si>
    <t>17-12-6403906</t>
  </si>
  <si>
    <t>17-12-6404119</t>
  </si>
  <si>
    <t>17-12-6404670</t>
  </si>
  <si>
    <t>17-12-6405789</t>
  </si>
  <si>
    <t>17-12-6474289</t>
  </si>
  <si>
    <t>17-12-6410310</t>
  </si>
  <si>
    <t>17-12-6474293</t>
  </si>
  <si>
    <t>17-12-6474294</t>
  </si>
  <si>
    <t>17-12-6474308</t>
  </si>
  <si>
    <t>17-12-6474311</t>
  </si>
  <si>
    <t>17-12-6480504</t>
  </si>
  <si>
    <t>17-12-6411002</t>
  </si>
  <si>
    <t>17-12-6447825</t>
  </si>
  <si>
    <t>17-12-6447988</t>
  </si>
  <si>
    <t>17-12-6480526</t>
  </si>
  <si>
    <t>17-12-6451775</t>
  </si>
  <si>
    <t>17-12-6480550</t>
  </si>
  <si>
    <t>17-12-6473861</t>
  </si>
  <si>
    <t>17-12-6474142</t>
  </si>
  <si>
    <t>17-126480583</t>
  </si>
  <si>
    <t>17-12-6474218</t>
  </si>
  <si>
    <t>17-12-6480630</t>
  </si>
  <si>
    <t>17-12-6474221</t>
  </si>
  <si>
    <t>17-12-6474222</t>
  </si>
  <si>
    <t>17-12-6474226</t>
  </si>
  <si>
    <t>17-12-6474228</t>
  </si>
  <si>
    <t>17-12-6474230</t>
  </si>
  <si>
    <t>17-12-6474233</t>
  </si>
  <si>
    <t>17-12-6474239</t>
  </si>
  <si>
    <t>17-12-6474242</t>
  </si>
  <si>
    <t>17-12-6474243</t>
  </si>
  <si>
    <t>17-12-6474244</t>
  </si>
  <si>
    <t>17-12-6474246</t>
  </si>
  <si>
    <t>17-12-6474248</t>
  </si>
  <si>
    <t>17-12-6474249</t>
  </si>
  <si>
    <t>17-12-6474251</t>
  </si>
  <si>
    <t>17-12-6474254</t>
  </si>
  <si>
    <t>17-12-6474256</t>
  </si>
  <si>
    <t>17-12-6474257</t>
  </si>
  <si>
    <t>17-12-6474259</t>
  </si>
  <si>
    <t>17-12-6474263</t>
  </si>
  <si>
    <t>17-12-6474265</t>
  </si>
  <si>
    <t>17-12-6474277</t>
  </si>
  <si>
    <t>17-12-6474279</t>
  </si>
  <si>
    <t>17-12-6474280</t>
  </si>
  <si>
    <t>17-12-6474283</t>
  </si>
  <si>
    <t>17-12-6479956</t>
  </si>
  <si>
    <t>17-13-6318729</t>
  </si>
  <si>
    <t>17-12-6508423</t>
  </si>
  <si>
    <t>17-12-6508497</t>
  </si>
  <si>
    <t>17-13-6375463</t>
  </si>
  <si>
    <t>17-12-6508542</t>
  </si>
  <si>
    <t>17-12-6516935</t>
  </si>
  <si>
    <t>17-12-6508621</t>
  </si>
  <si>
    <t>17-12-6569288</t>
  </si>
  <si>
    <t>17-13-6451552</t>
  </si>
  <si>
    <t>17-12-6570845</t>
  </si>
  <si>
    <t>17-12-6571206</t>
  </si>
  <si>
    <t>17-12-6571009</t>
  </si>
  <si>
    <t>17-12-6611758</t>
  </si>
  <si>
    <t>17-12-6611869</t>
  </si>
  <si>
    <t>17-12-6638485</t>
  </si>
  <si>
    <t>17-12-6623336</t>
  </si>
  <si>
    <t>17-12-6643036</t>
  </si>
  <si>
    <t>CO1.PCCNTR.163207</t>
  </si>
  <si>
    <t>CO1.PCCNTR.170312</t>
  </si>
  <si>
    <t>CO1.PCCNTR.170812</t>
  </si>
  <si>
    <t>CO1.PCCNTR.171115</t>
  </si>
  <si>
    <t>CO1.PCCNTR.171723</t>
  </si>
  <si>
    <t>CO1.PCCNTR.181825</t>
  </si>
  <si>
    <t>17-4-7044320</t>
  </si>
  <si>
    <t>CO1.PCCNTR.190910</t>
  </si>
  <si>
    <t>17-12-6994062</t>
  </si>
  <si>
    <t>CO1.PCCNTR.192119</t>
  </si>
  <si>
    <t>17-1-175608</t>
  </si>
  <si>
    <t>17-12-7004999</t>
  </si>
  <si>
    <t>17-12-7002939</t>
  </si>
  <si>
    <t>17-12-7005030</t>
  </si>
  <si>
    <t>17-12-7039555</t>
  </si>
  <si>
    <t>CO1.PCCNTR.198603</t>
  </si>
  <si>
    <t>CO1.PCCNTR.200508</t>
  </si>
  <si>
    <t>CO1.PCCNTR.203508</t>
  </si>
  <si>
    <t>CO1.PCCNTR.202626</t>
  </si>
  <si>
    <t>17-11-6897148</t>
  </si>
  <si>
    <t>17-12-7136171</t>
  </si>
  <si>
    <t>17-1-176726</t>
  </si>
  <si>
    <t>17-12-7269091</t>
  </si>
  <si>
    <t>CO1.PCCNTR.211931</t>
  </si>
  <si>
    <t>CO1.PCCNTR.212508</t>
  </si>
  <si>
    <t>CO1.PCCNTR.212514</t>
  </si>
  <si>
    <t>17-13-7123278</t>
  </si>
  <si>
    <t>17-13-7125021</t>
  </si>
  <si>
    <t>17-13-7104073</t>
  </si>
  <si>
    <t>17-13-7104000</t>
  </si>
  <si>
    <t>17-13-7103521</t>
  </si>
  <si>
    <t>CO1.PCCNTR.216207</t>
  </si>
  <si>
    <t>17-12-7209045</t>
  </si>
  <si>
    <t>CO1.PCCNTR.219207</t>
  </si>
  <si>
    <t>CO1.PCCNTR.223351</t>
  </si>
  <si>
    <t>17-12-7282995</t>
  </si>
  <si>
    <t>17-12-7281750</t>
  </si>
  <si>
    <t>CO1.PCCNTR.228701</t>
  </si>
  <si>
    <t>CO1.PCCNTR.228602</t>
  </si>
  <si>
    <t>17-13-7221417</t>
  </si>
  <si>
    <t>CO1.PCCNTR.239428</t>
  </si>
  <si>
    <t>17-11-7156265</t>
  </si>
  <si>
    <t>CO1.PCCNTR.248329</t>
  </si>
  <si>
    <t>CO1.PCCNTR.248130</t>
  </si>
  <si>
    <t>17-12-7425217</t>
  </si>
  <si>
    <t>17-12-7425467</t>
  </si>
  <si>
    <t>17-12-7425522</t>
  </si>
  <si>
    <t>17-12-7425552</t>
  </si>
  <si>
    <t>17-12-7425590</t>
  </si>
  <si>
    <t>CO1.PCCNTR.256443</t>
  </si>
  <si>
    <t>CO1.PCCNTR.25645</t>
  </si>
  <si>
    <t>CO1.PCCNTR.256149</t>
  </si>
  <si>
    <t>CO1.PCCNTR.257557</t>
  </si>
  <si>
    <t>CO1.PCCNTR.260116</t>
  </si>
  <si>
    <t>17-13-7374035</t>
  </si>
  <si>
    <t>CO1.PCCNTR.257330</t>
  </si>
  <si>
    <t>CO1.PCCNTR.260006</t>
  </si>
  <si>
    <t>17-1-181951</t>
  </si>
  <si>
    <t>CO1.PCCNTR.265375</t>
  </si>
  <si>
    <t>CO1.PCCNTR.265501</t>
  </si>
  <si>
    <t>CONTRATAR EL SERVICIO DE REVISION, INSPECCION, MANTENIMIENTO Y RECARGA DE EXTINTORES DEL EDIFICIO DE LA ALCALDIA LOCAL DE SANTA FE, CASA DE LA PARTICIPACIÓN, UNIDAD DE MEDIACIÓN Y CONCILIACIÓN, BODEGA Y CASA SAN BERNANDO</t>
  </si>
  <si>
    <t>ADQUISICION A TRAVES DE LA BOLSA MERCANTIL DE COLOMBIA SA, EL SERVICIO DE VIGILANCIA Y SEGURIDAD PRIVADA EN LOS PREDIOS Y CON LAS CODICIONES TECNICAS QUE DESIGNE EL FONDO DE DESARROLLO LOCAL</t>
  </si>
  <si>
    <t>Prestar sus servicios de apoyo al área de gestión policiva como auxiliar administrativo de la Alcaldía Local de Santa Fe de las actuaciones encaminadas a la protección y conservación de los cerros orientales en cumplimiento de la Acción Popular N 25000232500020050066203</t>
  </si>
  <si>
    <t>PRESTAR SERVICIOS PROFESIONALES PARA FORTALECER LOS PROCESOS TENDIENTES A DESARROLLAR LOS PROYECTOS DEL PLAN DE DESARROLLO LOCAL PARA LA VIGENCIA 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</si>
  <si>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</si>
  <si>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PRESTAR SERVICIO DE APOYO PARA EL RECIBO, ENTREGA, ALMACENAMIENTO, ORGANIZACION, CUSTODIA A LOS ELEMNTOS, BIENES Y MERCANCIAS RESPONSABILIDAD DE LA ALCALDIA LOCAL DE SANTA FE, LOS CUALES SE ENCUENTRAN EN LA BODEGA PROPIEDAD DE ESTA ENTIDAD</t>
  </si>
  <si>
    <t>PRESTAR SERVICIOS PROFESONALES EN AQUELLOS ASINTOS REFERENTE A LA ATENCIÓN DEL USUARIO Y DE LOS ORGANOS DE CONTROL QUE ACUDAN A LA ALCALDIA LOCAL DE SANTA FE</t>
  </si>
  <si>
    <t>PRESTAR SERVICIOS EN EL PUNTO VIVE DIGITAL UBICADO EN EL PAS (PUNTO DE ARTICULACION SOCIAL) DE LOURDES DE LA LOCALIDAD DE SANTA FE UBICADO EN LA CRA 2 #4-10, PARA DESARROLLAR TODAS LAS ACTIVIDADES DE ADMINISTRACION QUE PERMITAN PRESTAR UN EXCELENTE FUNCIONAMIENTO PARA LA COMUNIDAD</t>
  </si>
  <si>
    <t>PRESTAR SUS SERVICIOS PROFESONALES DE ABOGADO EN LA ALCALDIA LOCAL DE SANTA FE EN DESARROLLO DEL AREA DE GESTION POLICIVA A CARGO DE LA ENTIDAD</t>
  </si>
  <si>
    <t>PRESTAR SUS SERVICIOS PROFESIONALES DE ABOGADO EN EL AREA DE GESTION POLICIVA DE LA ALCALDIA LOCAL DE SANTA FE PARA CONCEPTUAR, ANALIZAR Y TRAMITAR LAS DIFERENTES ACTUACIONES PROPIAS DE LA DEPENDENCIA</t>
  </si>
  <si>
    <t>PRESTAR SUS SERVICIOS PROFESIONALES EN LA ALCALDIA LOCAL DE SANTA FE PARA EMITIR COCEPTOS TECNICOS EN LAS ACTUACIONES ADMINISTRATIVAS QUE SE ADELANTAN EN LA ENTIDAD EN EL AREA DE GESTION POLICIVA</t>
  </si>
  <si>
    <t>PRESTAR APOYO AL AREA DE GESTION DEL DESARROLLO LOCAL EN LA REALIZACION DE ESTRATEGIAS DE COMUNICACIÓN DE LA ALCALDIA LOCAL DE SANTA FE</t>
  </si>
  <si>
    <t>PRESTAR SUS SERVICIOS PROFESIONALES PARA EFECTUAR LA GESTION DE RELACIONES INTERINSTITUCIONALES, INTERGUBERNAMENTALES, EN CAMPO Y SEDE ADMINISTRATIVA, DESIGNADAS POR EL DESPACHO DELA ALCALDIA LOCAL DE SANTA FE, CON EL FIN DE PROMOVER LA INTEGRACION DE LOS DIFERENTES SECTORES HACIA LA ENTIDAD</t>
  </si>
  <si>
    <t>PRESTAR SUS SERVICIOS DE APOYO AL ÁREA GESTIÓN POLICÍVA COMO AUXILIAR ADMINISTRATIVO DE LA ALCALDÍA LOCAL DE SANTA FE,  DE ACUERDO A MEMORANDO RADICADO BAJO EL NÚMERO 2017-532-000-2073 DE FECHA MARZO 3  DE 2017, FIRMADO POR EL ALCALDE LOCAL, Y DOCUMENTO NOHAY NUMERO 686      DE FECHA FEBRERO 17   DE 2017 EXPEDIDO POR LA DIRECCION DE GESTION DEL TALENTO HUMANO DE LA SECRETARIA DISTRITAL DE GOBIERNO.</t>
  </si>
  <si>
    <t>PRESTAR LOS SERVICIOS DE APOYO AL AREA DE GESTION DEL DESARROLLO LOCAL, EN LO RELACIONADO CON LAS ACTIVIDADES DEL ALMACEN DE LA ALCALDIA LOCAL DE SANTA FE</t>
  </si>
  <si>
    <t>PRESTAR SERVICIOS DE APOYO AL AREA DE GESTION POLICIVA COMO AUXILIAR ADMINISTRATIO DE LA ALCALDIA LOCAL DE SANTA FE</t>
  </si>
  <si>
    <t>PRESTAR SERVICIOS DE APOYO A LA GESTION AL AREA DE GESTION POLICIVA DE LA ALCALDIA LOCAL DE SANTA FE, DANDO SOPORTE A LAS ACTUACIONES ADMINISTRATIVAS</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</si>
  <si>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</si>
  <si>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PRESTAR LOS SERVICIOS PROFESIONALES COMO INGENIERO CIVIL PARA EL DESARROLLO DE LAS ACTIVIDADES VINCULADAS A LA GESTION JURIDICA Y POLICIVA DE LA ALCALDIA LOCAL, EN LOS TEMAS RELACIONADOS CON LA PROTECCION Y CONSERVACION DE LOS CERROS ORIENTALES, EN CUMPLIMIENTO DE LA ACCION POPULAR N° 25000232500020050066203</t>
  </si>
  <si>
    <t>PRESTAR SERVICIOS DE APOYO ADMINISTRATIVO AL AREA DE GESTION DEL DESARROLLO LOCAL DE LA ALCALDIA LOCAL DE SANTA FE EN ASPECTOS RELACIONADOS CON EL DESARROLLO DE INFRAESTRUCTURA Y OBRA CIVIL</t>
  </si>
  <si>
    <t>PRESTAR SERICIOS PROFESIONALES PARA LA ARTICULACION JURIDICA EN EL SEGUIMIENTO DE LOS TEMAS RELACIONADOS CON LA ACTIVIDAD CONTRAACTUAL DEL FONDO DE DESARROLLO LOCAL EN LA ETAPAS PRECONTRACTUAL, CONTRACTUAL Y POSTCONTRACTUAL DEL FDLSF</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</si>
  <si>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</si>
  <si>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PRESTAR SERVICIOS DE APOYO TECNICO AL CONSEJO LOCAL DE GESTION DEL RIESGO Y CAMBIO CLIMATICO DE LA ALCALDIA LOCAL DE SANTA FE</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</si>
  <si>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</si>
  <si>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PRESTAR SUS SERVICIOS PROFESIONALES AL DESPACHO EN LOS ASPECTOS RELACIONADOS CON PRODUCTIVIDAD, EMPRENDIMIENTO Y CONTROL, ASI COMO EL MANEJO DE LAS RELACIONES INTERINSTITUCIONALES CON SECTOR PRIVADO DE LA LOCALIDAD DE SANTA FE</t>
  </si>
  <si>
    <t>PRESTAR LOS SERVICIOS PROFESIONALES CON EL FIN DE LIDERAR Y GARANTIZAR LA IMPLEMENTACION Y SEGUIMIENTO DE LOS PROCESOS Y PROCEDIMIENTOS DEL SERVICIO SOCIAL BONO TIPO C</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</si>
  <si>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</si>
  <si>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PRESTAR SERVICIOS DE APOYO AL AREA DE GESTION DEL DESARROLLO LOCAL EN LO ATINENTE A LA ATENCIÓN AL CIUDADANO DE LA ALCALDIA LOCAL DE SANTA FE</t>
  </si>
  <si>
    <t>PRESTAR SERVICIOS DE APOYO A LA GESTION EN EL SEGUIMIENTO ADMINISTRATIVO Y MONITOREO DEL FLUJO DOCUMENTAL EN EL FONDO DE DESARROLLO LOCAL DE SANTA FE</t>
  </si>
  <si>
    <t>PRESTAR SERVICIOS PROFESIONALES PARA ORIENTAR, REVISAR Y CONCEPTUALIZAR SOBRE LOS ASUNTOS JURIDICOS QUE SEAN ASIGNADOS AL DESPACHO, A LA OFICINA DEL FONDO DE DESARROLLO LOCAL Y AL AREA DE GESTION POLICIVA, JURIDICA DE LA ALCALDIA LOCAL DE SANTA FE</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</si>
  <si>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</si>
  <si>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PRESTAR APOYO AL AREA DE GESTION POLICIVA Y AREA DE GESTION DE DESARROLLO LOCAL EN LA CONDUCCION DEL PARQUE AUTOMOTOR DE PROPIEDAD DEL FDLSF QUE LE SEA ASIGNADO</t>
  </si>
  <si>
    <t>PRESTAR SERVICIOS PROFESIONALES AL DESPACHO, PARA LIDERAR LO REFERENTE A PRENSA Y COMUNICACIONES DE LA ALCALDIA LOCAL DE SANTA FE</t>
  </si>
  <si>
    <t>PRESTAR SERVICIOS DE APOYO AL AREA DE GESTIÓN DEL DESARROLLO LOCAL DE SANTA FE</t>
  </si>
  <si>
    <t>PRESTAR SERVICIOS PROFESIONALES PARA LA ESTRUCTURACION, VIABILIZACION, EVALUACION Y SEGUIMIENTO DE LOS PROYECTOS DEL PRESUPESTO DEL FONDO DE DESARROLLO LOCAL DE SANTA FE QUE LE SEAN ASIGNADOS</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</si>
  <si>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</si>
  <si>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</si>
  <si>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</si>
  <si>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PRESTAR SERVICIOS PROFESIONALES AL AREA DE GESTION DEL DESARROLLO LOCAL, REALIZANDO ACTIVIDADES INHERENTES AL CONSEJO LOCAL DE GESTION DEL RIESGO, DE LA LOCALIDAD DE SANTA FE</t>
  </si>
  <si>
    <t>PRESTAR SERVICIOS PROFESIONALES EN EL AREA DE GESTION DEL DESARROLLO LOCAL EN LOS TEMAS RELACIONADOS CON PRESUPUESTO Y CONTABILIDAD DE LA ALCALDIA LOCAL DE SANTA FE</t>
  </si>
  <si>
    <t>PRESTAR SERVICIOS PROFESIONALES DE ABOGADO EN LA ALCALDIA LOCAL DE SANTA FE OARA LLEVAR A CABO TODAS LAS ACTUACIONES RELATIVAS AL AREA DE GESTION POLICIVA DE LA ENTIDAD</t>
  </si>
  <si>
    <t>PRESTAR LOS SERVICIOS DE APOYO A LA DESCONGESTION DE LOS ASUNTOS Y TRAMITES RELACIONADOS CON EL DESPACHO DE LA ALCALDIA LOCAL DE SANTA FE</t>
  </si>
  <si>
    <t>PRESTAR LOS SERVICIOS PROFESIONALES ESPECIALIZADOS EN EL DESPACHO DE LA ALCALDIA LOCAL DE SANTA FE EN EL CURSO DE LA GESTION ADMINISTRATIVA Y FINANCIERA PARA EL DESARROLLO LOCAL</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</si>
  <si>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</si>
  <si>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PRESTAR LOS SERVICIOS PROFESIONALES ESPECIALIZADOS JURIDICOS EN EL DESPACHO DE LA ALCALDIA LOCAL DE SANTA FE EN EL CURSO DE LA GESTION ADMINISTRATIVA, POLICIVA Y CONTRACTUAL</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</si>
  <si>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</si>
  <si>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PRESTAR SERVICIOS DE APOYO EN LAS LABORES ADMINISTRATIVAS Y DE GESTION DE LA JUNTA ADMINISTRADORA LOCAL DE LA LOCALIDAD DE SANTA FE</t>
  </si>
  <si>
    <t>PRESTAR SERVICIOS PROFESIONALES EN EL AREA DE GESTION POLICIVA DE LA ALCALDIA LOCAL DE SANTA FE, PARA APOYAR LOS TEMAS DE SEGURIDAD Y CONVIVENCIA DE LA LOCALIDAD</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</si>
  <si>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</si>
  <si>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</si>
  <si>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PRESTAR SUS SERVICIO COMO APORYO AL AREA DE GESTION DE DESARROLLO LOCAL - CONTABILIDAD DE LA ALCALDIA LOCAL DE SANTA FE EN LOS TRAMITES, PROCEDIMIENTOS Y APLICATIVOS DESIGANDOS AL AREA EN GESTION</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</si>
  <si>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</si>
  <si>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PRESTAR SERVICIOS DE APOYO AL AREA DE GESTION DE DESARROLLO LOCAL EN EL SEGUIMIENTO ADMINISTRATIVO, ACTUALIZACION Y CONSOLIDACION DE LA BASE DE DATOS Y SISTEMA ELCETRONICO, ADEMAS DEL MONITOREO DE TODO EL FLUJO DOCUMENTAL.</t>
  </si>
  <si>
    <t>CONTRATAR EL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</si>
  <si>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CONTRATAR UNA PÓLIZA COLECTIVA DE SEGURO DE VIDA PARA LOS EDILES DE LA JUNTA ADMINISTRADORA LOCAL</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</si>
  <si>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</si>
  <si>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</si>
  <si>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PRESTAR SERVICIOS DE APOYO AL AREA DE GESTION DEL DESARROLLO LOCAL EN LO ATINENTE A LA ATENCION AL CIUDADANO DE LA ALCALDIA LOCAL DE SANTA FE</t>
  </si>
  <si>
    <t>PRESTAR LOS SERVICIOS DE APOYO EN LA DISTRIBUCION DE CORRESPONDENCIA PRODUCIDA EN LAS DIFERENTES AREAS DE LA ALCALDIA LOCAL DE SANTA FE</t>
  </si>
  <si>
    <t>EL CONTRATISTA SE OBLIGA CON EL FONDO DE DESARROLLO LOCAL DE SANTA FE A PRESTAR LOS SERVICIOS LOGISTICOS, FACILITANDO EQUIPOS, ELEMENTOS, RECURSO HUMANO REQUERIDO POR LA ENTIDAD, PARA LLEVAR A CABO EL EVENTO DE RENDICION DE CUENTAS 2016 EN EL MARCO DEL PROYECTO 1327 VOZ PARA TODOS</t>
  </si>
  <si>
    <t>PRESTAR SERVICIOS PROFESIONALES PARA LA ESTRUCTURACIÓN, EVALUACIÓN Y SEGUIMIENTO DE LOS PROGRAMAS Y PROYECTOS DE LA ALCALDIA LOCAL DE SANTA FE, ASI COMO BRINDAR APOYO AL DESPACHO.</t>
  </si>
  <si>
    <t>PRESTAR SUS SERVICIOS PROFESIONALES DE ABOGADO (A) EN LA ALCALDIA LOCAL DE SANTA FE PARA EL DESARROLLO DEL AREA DE GESTION POLICIVA A CARGO DE LA ENTIDAD</t>
  </si>
  <si>
    <t>CONTRATAR EL SERVICIO DE MENSAJERIA Y CORREO CERTIFICADO, PARA EL DESARROLLO DE LAS ACTIVIDADES ADMINISTRATIVAS Y DE FUNCIONAMIENTO</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</si>
  <si>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</si>
  <si>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</si>
  <si>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CONTRATAR LOS SEGUROS QUE AMPAREN LOS INTERESES PATRIMONIALES ACTUALES Y FUTUROS. ASI COMO LOS BIENES DE PROPIEDAD DEL FONDO DE DESARROLLO LOCAL DE SANTA FE, QUE ESTEN BAJO SU RESPONSABILIDAD Y CUSTODIA Y AQUELLOS QUE SEAN ADQUIRIDOS PARA DESARROLLAR LAS FUNCIONES INHERENTES A SU ACTIVIDAD, ASI COMO LA EXPEDICION DE CUALQUIER OTRA POLIZA DE SEGUROS QUE REQUIERA LA ENTIDAD EN EL DESARROLLO DE SU ACTIVIDAD</t>
  </si>
  <si>
    <t>PRESTAR SERVICIOS DE APOYO ADMINISTRATIVO Y ASISTENCIAL A LAS INSPECCIONES DE POLICÍA DE LA ALCALDÍA LOCAL DE SANTA FE.</t>
  </si>
  <si>
    <t>REALIZAR LA TOMA FÍSICA Y EL AVALUÓ TÉCNICO Y COMERCIAL DE LOS BIENES MUEBLES, PROPIEDAD PLANTA Y EQUIPO DEL FONDO DE DESARROLLO LOCAL DE SANTA FE, DE ACUERDO A LA REGLAMENTACION VIGENTE</t>
  </si>
  <si>
    <t>Prestar el servicio de Outsourcing de equipos de impresión multifuncionales con sus respectivos suministros de acuerdo al anexo técnico adjunto</t>
  </si>
  <si>
    <t>CONTRATAR A MONTO AGOTABLE EL SUMINISTRO DE ELEMENTOS DE PAPELERÍA, ÚTILES DE ESCRITORIO Y OFICINA REQUERIDOS PARA LA EJECUCIÓN DEL PROYECTO DE ENTREGA DEL BONO SUBSIDIO TIPO C EN LA LOCALIDAD DE SANTA FE.</t>
  </si>
  <si>
    <t>PRESTAR SERVICIOS PROFESIONALES COMO APOYO JURÍDICO EN LA EJECUCIÓN DE LAS ACCIONES REQUERIDAS PARA EL TRÁMITE E IMPULSO PROCESAL DE LAS ACTUACIONES CONTRAVENCIONALES Y/O QUERELLAS QUE CURSEN EN LAS INSPECCIONES DE POLICÍA DE LA ALCALDÍA LOCAL</t>
  </si>
  <si>
    <t>ADQUIRIR A TRAVES DE BOLSA MERCANTIL DE COLOMBIA S.A EL SUMINISTRO DE MATERIALES, ELEMENTOS Y CONSUMIBLES, CON EL ANIMO DE REALIZAR ACCIONES DE EMBELLECIMIENTO DE ESPACIO PUBLICO EN LA LOCALIDAD DE SANTA FE</t>
  </si>
  <si>
    <t>“Prestar el servicio de mantenimiento preventivo y correctivo con bolsa de repuestos al ascensor marca Schindler de propiedad del Fondo de Desarrollo Local Santa Fe”.</t>
  </si>
  <si>
    <t>Prestar servicios de apoyo administrativo y asistencial a las inspecciones de Policía de la Alcaldía Local de santa Fe.</t>
  </si>
  <si>
    <t>PRESTAR LOS SERVICIOS PARA EJECUTAR LAS ACTIVIDADES DE ACONDICIONAMIENTO FÍSICO DIRIGIDO A LA POBLACIÓN PERSONA MAYOR RESIDENTES EN LA LOCALIDAD DE SANTA FE,  EN MARCO DEL PROYECTO 1318 ¨UNA LOCALIDAD ARTÍSTICA, DEPORTIVA, CULTURAL Y VITAL  PARA TODOS”.</t>
  </si>
  <si>
    <t>PRESTACION DE SERVICIOS DE APOYO DE LOGISTICA QUE SE REQUIERAN EN EL DESARROLLO DE LAS ACTIVIDADES RELATIVAS A RECUPERACION Y EMBELLECIMIENTO DEL ESPACIO PUBLICO QUE TENGA A CARGO DEL FONDO DE DEARROLLO LOCAL DE SANTA FE</t>
  </si>
  <si>
    <t>PRESTACION DE SERVICIOS DE APOYO DE LOGISTICA PARA COORDINAR LAS ACCIONES QUE SE REQUIERAN EN EL DESARROLLO DE LAS ACTIVIDADES RELATIVAS A RECUPERACION Y EMBELLECIMIENTO DEL ESPACIO PUBLICO QUE TENGA A CARGO DEL FONDO DE DEARROLLO LOCAL DE SANTA FE</t>
  </si>
  <si>
    <t>Prestar servicios de apoyo administrativo y asistencial a las inspecciones de Policía de la Alcaldía Local de Santa Fe</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</si>
  <si>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</si>
  <si>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Contratar los servicios para desarrollar procesos de plantación, adecuación, y mantenimiento de jardines, en la localidad de santa fe en la ciudad de Bogotá.</t>
  </si>
  <si>
    <t>PRESTAR SERVICIOS PARA LA REALIZACIÓN DE ESCUELAS DE FORMACIÓN DEPORTIVAS DIRIGIDAS A LAS DIFERENTES POBLACIONES DE LA LOCALIDAD DE SANTA FE</t>
  </si>
  <si>
    <t>PRESTAR EL SERVICIO DE ACTIVIDADES DE SOCIALIZACIÓN DE LA LEY 1801 DE 2016 “CÓDIGO NACIONAL DE POLICÍA Y CONVIVENCIA”, EN EL MARCO DEL PROYECTO NO. 1323 “SANTA FE, TERRITORIO SEGURO</t>
  </si>
  <si>
    <t>CONTRATACION DEL SERVICIO TECNICO Y DE APOYO PARA LA PREPRODUCCION Y PRODUCCION DE LOS EVENTOS ACADEMICOS Y CULTURALES, EN EL MARCO DEL PROYECTO 1318</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</si>
  <si>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</si>
  <si>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PRESTACION DE SERVICIOS DE APOYO DE LOGISTICA QUE SE REQUIERAN EN EL DESARROLLO DE LAS ACTIVIDADES REALTIVAS A RECUPERACION Y EMBELLECVIMIENTO DEL ESPACIO PUBLICO QUE TENGA A CARGO EL FONDO DE DESARROLLO LOCAL DE DESARROLLO DE SANTA FE</t>
  </si>
  <si>
    <t>PRESTAR SERVICIOS AL AREA DE GESTION POLICIVA COMO APOYO ADMINISTRATIVO DE LA ALCALDIA LOCAL DE SANTA FE</t>
  </si>
  <si>
    <t>APOYAR AL ALCALDE LOCAL EN LA PROMOCIÓN, ACOMPAÑAMIENTO, COORDINACIÓN Y ATENCIÓN DE LAS INSTANCIAS DE COORDINACIÓN INTERINSTITUCIONALES Y LAS INSTANCIAS DE PARTICIPACIÓN LOCALES, ASÍ COMO LOS PROCESOS COMUNITARIOS EN LA LOCALIDAD DE SANTA FÉ.</t>
  </si>
  <si>
    <t>PRESTAR SERVICIOS DE APOYO AL ÁREA DE GESTIÓN DEL DESARROLLO LOCAL EN LO ATINENTE A LA ATENCIÓN AL CIUDADANO DE LA ALCALDÍA LOCAL DE SANTA FE</t>
  </si>
  <si>
    <t>ADQUISICIÓN DE DOS (2) FIRMAS DIGITALES DURANTE DOS (2) AÑOS PARA LOS PROCESOS QUE SE REQUIERAN EN LAS APLICACIONES DE OPGET Y SIVICOF PARA EL FONDO DE DESARROLLO LOCAL DE SANTA FE”</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</si>
  <si>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</si>
  <si>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</si>
  <si>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</si>
  <si>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</si>
  <si>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PRESTAR SERVICIOS PROFESIONALES APOYANDO TÉCNICAMENTE LAS DISTINTAS ETAPAS DE LOS PROCESOS DE COMPETENCIA DE LAS INSPECCIONES DE POLICÍA DE LA LOCALIDAD DE SANTA FE”.</t>
  </si>
  <si>
    <t>PRESTAR SERVICIOS PROFESIONALES COMO ORGANISMO ASESOR DEL CONCURSO PUBLICO DE ARQUITECTURA NE LOS TERMINOS DEL DECRETO 1082 ARTICULO 2.2.1.2.1.3.8 Y SS</t>
  </si>
  <si>
    <t>REALIZAR CONSULTORÍA TÉCNICA, SOCIAL Y JURÍDICA PARA ADELANTAR PROCESOS DE TITULACIÓN DE PREDIOS EN LA LOCALIDAD DE SANTA FE, EN MARCO DEL PROYECTO 1319. SANTA FE TERRITORIO LEGAL.</t>
  </si>
  <si>
    <t>SUMINISTRAR LOS MATERIALES Y ELEMENTOS DE FERRETERÍA NECESARIOS PARA REALIZAR LAS REPARACIONES LOCATIVAS MENORES EN LAS DIFERENTES SEDES DE LA ALCALDÍA LOCAL DE SANTA FE</t>
  </si>
  <si>
    <t>promocionar la gestión de la administración local mediante la difusión de las acciones derivadas de la ejecución del plan de desarrollo “Santa Fe, mejor para todos” (2017 – 2020), como ejercicio de transparencia y control social</t>
  </si>
  <si>
    <t>Aunar esfuerzos operativos, administrativos y financieros para realizar actividades de intervención física, social y mantenimiento de los puntos críticos de la localidad de Santa Fe.</t>
  </si>
  <si>
    <t>CONTRATAR A MONTO AGOTABLE LAS OBRAS Y ACTIVIDADES PARA LA CONSERVACIÓN DE LA MALLA VIAL DE LA LOCALIDAD DE SANTA FE Y SU ESPACIO PÚBLICO ASOCIADO. LOTE No. 1</t>
  </si>
  <si>
    <t>CONTRATAR A MONTO AGOTABLE LAS OBRAS Y ACTIVIDADES PARA LA CONSERVACIÓN DE LA MALLA VIAL DE LA LOCALIDAD DE SANTA FE Y SU ESPACIO PÚBLICO ASOCIADO. LOTE No. 2</t>
  </si>
  <si>
    <t>ADQUIRIR MATERIALES, ELEMENTOS Y CONSUMIBLES, CON EL ÁNIMO DE REALIZAR ACCIONES DE EMBELLECIMIENTO DE ESPACIO PÚBLICO EN LA LOCALIDAD DE SANTA FE.  DE ACUERDO A MEMORANDO RADICADO BAJO EL NÚMERO 2017-532-00-12023 DE FECHA NOVIEMBRE 17   DE 2017, FIRMADO POR EL ALCALDE LOCAL</t>
  </si>
  <si>
    <t>PRESTAR LOS SERVICIOS PARA LA FORMACIÓN NO FORMAL Y EL FOMENTO EN ARTE Y CULTURA A TRAVÉS DE ESCUELAS DE FORMACIÓN ARTÍSTICA Y CULTURAL DE LA LOCALIDAD DE LA LOCALIDAD DE SANTA FE, EN EL MARCO DEL PROYECTO NO. 1318, DE ACUERDO A MEMORANDO RADICADO BAJO EL NÚMERO 2017-532-00-13313 DE FECHA DICIEMBRE 15  DE 2017, FIRMADO POR EL ALCALDE LOCAL,</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</si>
  <si>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DE ACUERDO A MEMORANDO RADICADO BAJO EL NÚMERO 2017-532-00-12543 DE FECHA DICIEMBRE 01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</si>
  <si>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</si>
  <si>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</si>
  <si>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</si>
  <si>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</si>
  <si>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</si>
  <si>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</si>
  <si>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</si>
  <si>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</si>
  <si>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</si>
  <si>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</si>
  <si>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</si>
  <si>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</si>
  <si>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</si>
  <si>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</si>
  <si>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</si>
  <si>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</si>
  <si>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</si>
  <si>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</si>
  <si>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</si>
  <si>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</si>
  <si>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</si>
  <si>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</si>
  <si>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</si>
  <si>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</si>
  <si>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ADQUISICION DE TREINTA Y DOS (32) LICENCIAS DE MICROSOFT OFFICE 2016 GOVERNMENT OLP 1 A TRAVES DEL ACUERDO MARCO DE PRECIOS,  DE ACUERDO A MEMORANDO RADICADO BAJO EL NÚMERO 2017-532-00-13823 DE FECHA DICIEMBRE    28     DE 2017, FIRMADO POR EL ALCALDE LOCAL</t>
  </si>
  <si>
    <t xml:space="preserve"> </t>
  </si>
  <si>
    <t>80.807.003</t>
  </si>
  <si>
    <t>80084321</t>
  </si>
  <si>
    <t>53178369</t>
  </si>
  <si>
    <t>1065614274</t>
  </si>
  <si>
    <t>1022361645</t>
  </si>
  <si>
    <t>52151335</t>
  </si>
  <si>
    <t>901131372</t>
  </si>
  <si>
    <t>EDER GIOVANNY CASTIBLANCO ORJUELA</t>
  </si>
  <si>
    <t>MIGUEL AUGUSTO FLÓREZ ORTIZ</t>
  </si>
  <si>
    <t>ANDREA PÉREZ ARISMENDI</t>
  </si>
  <si>
    <t>JOSE ANICETO LEON ORJUELA</t>
  </si>
  <si>
    <t>GUILLERMO ERNESTO ROJAS GONZALEZ</t>
  </si>
  <si>
    <t>CLAUDIA ANDREA SAGRA TORRES</t>
  </si>
  <si>
    <t>DANILO AMADOR VELASCO</t>
  </si>
  <si>
    <t>MARTHA PATRICIA HERNANDEZ MUÑOZ</t>
  </si>
  <si>
    <t>ANDRES FELIPE SANTOS GÓMEZ</t>
  </si>
  <si>
    <t>ADRIANA DEL PILAR MARQUEZ ROJAS</t>
  </si>
  <si>
    <t>JESSICA TATIANA ROMERO POVEDA</t>
  </si>
  <si>
    <t>DANIEL GUSTAVO GUZMAN TEJEDA</t>
  </si>
  <si>
    <t>CARLOS ANDRES CACERES VIDAL</t>
  </si>
  <si>
    <t>CATALINA DEL MAR CALDERON ALVAREZ</t>
  </si>
  <si>
    <t>YEIMMI LORENA RIAÑO TORO</t>
  </si>
  <si>
    <t>HORACIO HERRERA CARABALI</t>
  </si>
  <si>
    <t>IRLANDA PALACIOS TORRES</t>
  </si>
  <si>
    <t>LAURA BANESSA LAVERDE ARANDA</t>
  </si>
  <si>
    <t>CAMILO ALFREDO D'COSTA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</si>
  <si>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</si>
  <si>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</si>
  <si>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</si>
  <si>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</si>
  <si>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</si>
  <si>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</si>
  <si>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</si>
  <si>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</si>
  <si>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</si>
  <si>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</si>
  <si>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</si>
  <si>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</si>
  <si>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GÓMEZ</t>
  </si>
  <si>
    <t>JUAN CARLOS VARGAS BARREIRO</t>
  </si>
  <si>
    <t>ARINSON ARMANDO RUIZ UTRIA</t>
  </si>
  <si>
    <t>REBECA GONZALEZ JAIMES</t>
  </si>
  <si>
    <t>JHON ALEXANDER SANABRIA</t>
  </si>
  <si>
    <t>CLAUDIA VICTORIA CASTAÑO MARTINEZ</t>
  </si>
  <si>
    <t>RAFAEL BALAGUERA BONNITO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</si>
  <si>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</si>
  <si>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</si>
  <si>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</si>
  <si>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</si>
  <si>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</si>
  <si>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</si>
  <si>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</si>
  <si>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</si>
  <si>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</si>
  <si>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t>
  </si>
  <si>
    <t>ANA LUISA FERNANDA ESCANDON GARCIA</t>
  </si>
  <si>
    <t>DIEGO ALBERTO YARA PALENCIA</t>
  </si>
  <si>
    <t>JOHANNA MORALES RIZO</t>
  </si>
  <si>
    <t>YANETH PRADA TORRES</t>
  </si>
  <si>
    <t>CONSUELO SUAREZ DE PALACIOS</t>
  </si>
  <si>
    <t>RENE MAURICIO QUIMBAY BARRERA</t>
  </si>
  <si>
    <t>RAFAEL PEÑA HERRERA</t>
  </si>
  <si>
    <t>MARGITH VANESSA MURGAS RODRIGUEZ</t>
  </si>
  <si>
    <t>MERLY JOHANNA GARCIA LOPEZ</t>
  </si>
  <si>
    <t>DERLY ESPERANZA FAJARDO RODRIGUEZ</t>
  </si>
  <si>
    <t>SERGIO ANDRES CALDERON GARZÓN</t>
  </si>
  <si>
    <t>SEBASTIAN GARCES RESTREPO</t>
  </si>
  <si>
    <t>DIANA CATHERINE CLAVIJO ORTIZ</t>
  </si>
  <si>
    <t>CLAUDIA PATRICIA GOMEZ GUTIERREZ</t>
  </si>
  <si>
    <t>JAIRO ALONSO PAEZ RUALES</t>
  </si>
  <si>
    <t>LINDA ESTEFANIA ARIAS BAQUERO</t>
  </si>
  <si>
    <t>JOSE MIGUEL GIRALDO GARCIA</t>
  </si>
  <si>
    <t>MAGNO PUBLICIDAD SAS</t>
  </si>
  <si>
    <t>JULIAN EDUARDO MELO ALARCÓN</t>
  </si>
  <si>
    <t>GINA ANDREA CAMINO REYES</t>
  </si>
  <si>
    <t>LA PREVISORA S.A COMPAÑÍA DE SEGUROS</t>
  </si>
  <si>
    <t>ANGELA MILENA ARIZA ALTAMAR</t>
  </si>
  <si>
    <t>GARCIA &amp; MEJIA M I S EN C</t>
  </si>
  <si>
    <t>ODILIA MARGARITA VALERO HEREDIA</t>
  </si>
  <si>
    <t>ELKIN JOSE SIERRA BRACHO</t>
  </si>
  <si>
    <t>GLOBAL GROUP SAE</t>
  </si>
  <si>
    <t>RUBBY MARCELA FLECHAS MORALES</t>
  </si>
  <si>
    <t>EDGAR CEPEDA SANCHEZ</t>
  </si>
  <si>
    <t>ANGIE LOHE DIAZ MENDOZA</t>
  </si>
  <si>
    <t>ANDRES BARRETO GONZALEZ</t>
  </si>
  <si>
    <t>SERVICIOS POSTALES NACIONALES S.A</t>
  </si>
  <si>
    <t>JEIMY VIVIANA TERREROS FRANCO</t>
  </si>
  <si>
    <t>LAURA VANESA PAREDES RODRIGUEZ</t>
  </si>
  <si>
    <t>CRISTY PAULINA ENSUNCHO CARABALLO</t>
  </si>
  <si>
    <t>AXA COLPATRIA SEGUROS S.A</t>
  </si>
  <si>
    <t>DIANA PATRICIA  NAVARRO GIL</t>
  </si>
  <si>
    <t>FILFER SOCIEDAD DE INVERSIONES SAS</t>
  </si>
  <si>
    <t>COPIERS MARKET EU</t>
  </si>
  <si>
    <t>GRUPO LOS LAGOS SAS</t>
  </si>
  <si>
    <t>JOSEPH FELIPE PULIDO</t>
  </si>
  <si>
    <t>JULIAN LEONARDO RIVERA DUCON</t>
  </si>
  <si>
    <t>AGOBOLSA S.A</t>
  </si>
  <si>
    <t>YASMINE PARRA MURILLO</t>
  </si>
  <si>
    <t>ASCENSORES SCHINDLER DE COLOMBIA SAS</t>
  </si>
  <si>
    <t>DIEGO ANDRES PUERTAS NIÑO</t>
  </si>
  <si>
    <t>ASOCIACION DE HOGARES SI A LA VIDA</t>
  </si>
  <si>
    <t>FABIO BASTIDAS FERREIRA</t>
  </si>
  <si>
    <t>OSCAR AMEZQUITA RUIZ</t>
  </si>
  <si>
    <t>WILBER FERLEY OBANDO MARIN</t>
  </si>
  <si>
    <t>JAIRO ANDRES RODRIGUEZ MARTINEZ</t>
  </si>
  <si>
    <t>GERMAN FELIPE HERNANDEZ CARDONA</t>
  </si>
  <si>
    <t>JHON JAIRO CRISPIN NIETO</t>
  </si>
  <si>
    <t>LEIDY YOLIMA OCHOA GUIZA</t>
  </si>
  <si>
    <t>FUNDACION PAIS SOLIDARIO FUNPES</t>
  </si>
  <si>
    <t>CORPORACION ESTRATEGICA EN GESTION E INTEGRACION COLOMBIA EGESCO</t>
  </si>
  <si>
    <t>CANAL CAPITAL</t>
  </si>
  <si>
    <t>UNION TEMPORAL PARTICIPEMOS 2017</t>
  </si>
  <si>
    <t>MIGUEL ANGEL GUEVARA BARRERA</t>
  </si>
  <si>
    <t>KEVIN MAURICIO LOZANO ARANDA</t>
  </si>
  <si>
    <t>ANDRES LEONARDO TRUJILLO DELGADILLO</t>
  </si>
  <si>
    <t>HECTOR JOSE GARCIA SANTIAGO</t>
  </si>
  <si>
    <t>REPARACION Y SERVICIO TECNICO EMPRESARIAL SAS RYSTE</t>
  </si>
  <si>
    <t>FRANCISCO ALBERTO ROZO TORRES</t>
  </si>
  <si>
    <t>CORPORACION DE DESARROLLO SOSTENIBLE ELITE</t>
  </si>
  <si>
    <t>CORPORACION PARA EL MEJORAMIENTO DE LA CALIDAD DE VIDA CORMECAV</t>
  </si>
  <si>
    <t>IVAN ARTURO VARGAS CUELLAR</t>
  </si>
  <si>
    <t>SOCIEDAD COLOMBIANA DE ARQUITECTOS BOGOTA DC Y CUNDINAMARCA</t>
  </si>
  <si>
    <t>SONIA ESPERANZA AREVALO SILVA</t>
  </si>
  <si>
    <t>COMERCIALIZADORA SUMITEC KARCH LTDA</t>
  </si>
  <si>
    <t>AGUAS DE BOGOTA</t>
  </si>
  <si>
    <t>CONSORCIO VIAL LOS CERROS</t>
  </si>
  <si>
    <t>CONSORCIO UNO</t>
  </si>
  <si>
    <t>DISTRIBUCIONES EYS SAS</t>
  </si>
  <si>
    <t>CORPORACION FUTURO DE COLOMBIA - CORFUTURO</t>
  </si>
  <si>
    <t>CENTRO CAR 19 LIMITADA</t>
  </si>
  <si>
    <t>METALICAS LA INDUSTRIAL LTDA</t>
  </si>
  <si>
    <t>GRUPO LOS LAGOS S.A.S</t>
  </si>
  <si>
    <t>KEVIN OSWALDO LEIVA QUIMBAYO</t>
  </si>
  <si>
    <t>CARLOS JAVIER FLOREZ AGUILERA</t>
  </si>
  <si>
    <t>ANDREINA MERCEDES GOENAGA POLO</t>
  </si>
  <si>
    <t>FABIAN ESTEBAN HERRERA BALLESTEROS</t>
  </si>
  <si>
    <t>CRISTIAN  RENDON GOMEZ</t>
  </si>
  <si>
    <t>CORPORACION ESTRATEGICA EN GESTION E INTEGRACION COLOMBIA</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</si>
  <si>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</si>
  <si>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</si>
  <si>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</si>
  <si>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</si>
  <si>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</si>
  <si>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</si>
  <si>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</si>
  <si>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</si>
  <si>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</si>
  <si>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</si>
  <si>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</si>
  <si>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</si>
  <si>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</si>
  <si>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</si>
  <si>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</si>
  <si>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</si>
  <si>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SEGURIDAD NUEVA ERA LTDA</t>
  </si>
  <si>
    <t>2017/03/01</t>
  </si>
  <si>
    <t>2017/03/07</t>
  </si>
  <si>
    <t>2017/03/03</t>
  </si>
  <si>
    <t>2017/03/06</t>
  </si>
  <si>
    <t>2017/03/08</t>
  </si>
  <si>
    <t>2017/03/09</t>
  </si>
  <si>
    <t>2017/03/10</t>
  </si>
  <si>
    <t>2017/03/13</t>
  </si>
  <si>
    <t>2017/03/14</t>
  </si>
  <si>
    <t>2017/03/15</t>
  </si>
  <si>
    <t>2017/03/16</t>
  </si>
  <si>
    <t>2017/03/17</t>
  </si>
  <si>
    <t>2017/04/03</t>
  </si>
  <si>
    <t>2017/04/05</t>
  </si>
  <si>
    <t>2017/04/07</t>
  </si>
  <si>
    <t>2017/04/18</t>
  </si>
  <si>
    <t>2017/04/06</t>
  </si>
  <si>
    <t>2017/04/08</t>
  </si>
  <si>
    <t>2017/04/12</t>
  </si>
  <si>
    <t>2017/04/17</t>
  </si>
  <si>
    <t>2017/04/19</t>
  </si>
  <si>
    <t>2017/04/20</t>
  </si>
  <si>
    <t>2017/08/15</t>
  </si>
  <si>
    <t>2017/08/23</t>
  </si>
  <si>
    <t>2017/08/28</t>
  </si>
  <si>
    <t>2017/08/25</t>
  </si>
  <si>
    <t>2017/08/30</t>
  </si>
  <si>
    <t>2017/08/31</t>
  </si>
  <si>
    <t>2017/08/29</t>
  </si>
  <si>
    <t>2017/09/04</t>
  </si>
  <si>
    <t>2017/09/05</t>
  </si>
  <si>
    <t>2017/09/06</t>
  </si>
  <si>
    <t>2017/09/12</t>
  </si>
  <si>
    <t>2017/09/08</t>
  </si>
  <si>
    <t>2017/09/21</t>
  </si>
  <si>
    <t>2017/09/25</t>
  </si>
  <si>
    <t>2017/09/29</t>
  </si>
  <si>
    <t>2014/10/04</t>
  </si>
  <si>
    <t>2017/10/05</t>
  </si>
  <si>
    <t>2017/10/06</t>
  </si>
  <si>
    <t>2017/10/10</t>
  </si>
  <si>
    <t>2017/10/09</t>
  </si>
  <si>
    <t>2017/10/18</t>
  </si>
  <si>
    <t>2017/10/23</t>
  </si>
  <si>
    <t>201/11/2017</t>
  </si>
  <si>
    <t>2017/12/06</t>
  </si>
  <si>
    <t>2017/12/01</t>
  </si>
  <si>
    <t>2017/12/11</t>
  </si>
  <si>
    <t>2017/12/13</t>
  </si>
  <si>
    <t>2017/12/18</t>
  </si>
  <si>
    <t>2017/12/19</t>
  </si>
  <si>
    <t>2017/12/21</t>
  </si>
  <si>
    <t>2017/12/27</t>
  </si>
  <si>
    <t>2017/12/28</t>
  </si>
  <si>
    <t>805,000,867</t>
  </si>
  <si>
    <t>x</t>
  </si>
  <si>
    <t>X</t>
  </si>
  <si>
    <t>17-4-6060818</t>
  </si>
  <si>
    <t>17-13-6086637</t>
  </si>
  <si>
    <t>EUNIR ANTONIO PALACIOS CAICEDO</t>
  </si>
  <si>
    <t>PRESTAR LOS SERVICIOS DE APOYO EN LA DISTRIBUCIÓN DE CORRESPONDENCIA PRODUCIDA EN LAS DIFERENTES ÁREAS DE LA ALCALDÍA LOCAL DE SANTA FE</t>
  </si>
  <si>
    <t>ADQUIRIR PRODUCTOS DE PAPELERÍA Y ÚTILES  DE OFICINA DE ACUERDO CON LAS ESPECIFICACIONES ESTABLECIDAS EN EL ANEXO 1, PLIEGO DE CONDICIONES, LA CLAUSULA 8</t>
  </si>
  <si>
    <t>860053274</t>
  </si>
  <si>
    <t>800058607</t>
  </si>
  <si>
    <t>selección abreviada de menor cuantía</t>
  </si>
  <si>
    <t>Subasta inversa</t>
  </si>
  <si>
    <t>16-12-4959489</t>
  </si>
  <si>
    <t>16-12-5065731</t>
  </si>
  <si>
    <t>16-12-5064566</t>
  </si>
  <si>
    <t>16-12-5064618</t>
  </si>
  <si>
    <t>16-12-5181652</t>
  </si>
  <si>
    <t>16-12-5118364</t>
  </si>
  <si>
    <t>16-12-5118466</t>
  </si>
  <si>
    <t>16-12-5166688</t>
  </si>
  <si>
    <t>16-12-5166682</t>
  </si>
  <si>
    <t>16-12-5128288</t>
  </si>
  <si>
    <t>16-12-5166672</t>
  </si>
  <si>
    <t>16-12-5166717</t>
  </si>
  <si>
    <t>16-12-5183434</t>
  </si>
  <si>
    <t>16-12-5166650</t>
  </si>
  <si>
    <t>16-12-5166734</t>
  </si>
  <si>
    <t>16-12-5166663</t>
  </si>
  <si>
    <t>16-12-5166658</t>
  </si>
  <si>
    <t>16-12-5184-486</t>
  </si>
  <si>
    <t>16-12-5183954</t>
  </si>
  <si>
    <t>16-12-5184401</t>
  </si>
  <si>
    <t>16-12-5256718</t>
  </si>
  <si>
    <t>16-12-5256899</t>
  </si>
  <si>
    <t>16-12-5268583</t>
  </si>
  <si>
    <t>16-12-5296734</t>
  </si>
  <si>
    <t>16-12-5310420</t>
  </si>
  <si>
    <t>16-12-5309314</t>
  </si>
  <si>
    <t>16-12-5344699</t>
  </si>
  <si>
    <t>16-12-5344929</t>
  </si>
  <si>
    <t>16-12-5373465</t>
  </si>
  <si>
    <t>16-12-5606615</t>
  </si>
  <si>
    <t>16-1-162662</t>
  </si>
  <si>
    <t>16-15-5740593</t>
  </si>
  <si>
    <t>16-11-5819211</t>
  </si>
  <si>
    <t>16-1-164168</t>
  </si>
  <si>
    <t>16-13-5949446</t>
  </si>
  <si>
    <t>16-15-5819667</t>
  </si>
  <si>
    <t>16-11-5832351</t>
  </si>
  <si>
    <t>16-12-5981981</t>
  </si>
  <si>
    <t>16-12-4578078</t>
  </si>
  <si>
    <t>16-12-4577890</t>
  </si>
  <si>
    <t>Ediles</t>
  </si>
  <si>
    <t>ADICION   Y   PRORROGA 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FEDE ACUERDO A MEMORANDO RADICADO BAJO EL NÚMERO 2017-532-000-1273 DE FECHA FEBRERO 14 DE 2017, FIRMADO POR EL ALCALDE LOCAL</t>
  </si>
  <si>
    <t>ADICION   Y   PRORROGA EL CONTRATISTA SE OBLIGA CON EL FDLSF A PRESTAR SUS SERVICIOS PROFESIONALES AL DESPACHO DE LA ALCALDIA LOCAL EN MATERIA TECNICA, EN TODAS LAS ACTUCIONES PROPIAS DEL AREA DE PLANEACION EN LA REVISION DE LA FORMULACION, VIABILIZACION,SUPERVISION Y SEGUIMIENTO DE LOS PROYECTOS GENERADOS POR DICHA DEPENDENCIADE ACUERDO A MEMORANDO RADICADO BAJO EL NÚMERO 2017-532-000-1273 DE FECHA FEBRERO 14 DE 2017, FIRMADO POR EL ALCALDE LOCAL</t>
  </si>
  <si>
    <t>ADICION   Y   PRORROGA PRESTAR  SUS SERVICIOS PROFESIONALES  AL DESPACHO  DE LA ALCALDIA LOCAL DEL FONDO DE DESARROLLO LOCAL DE SANTA FE EN MATERIA JURIDICA EN TODAS LAS ACTUACIONES PROPIAS  DE LAS COORDINACIONES ADMINISTATIVAS Y FINANCIERAS Y NORMATIVA YJURIDICADE ACUERDO A MEMORANDO RADICADO BAJO EL NÚMERO 2017-532-000-1273 DE FECHA FEBRERO 14 DE 2017, FIRMADO POR EL ALCALDE LOCAL</t>
  </si>
  <si>
    <t>ADICION   Y   PRORROGA PRESTAR SUS SERVICIOS PROFESIONALES  PARA EFECTUAR LA GESTION DE RELACIONES INTERINSTITUCIONALES, COMUNITARIAS, EN CAMPO Y SEDE ADMINISTRATIVA, DESIGNADAS POR EL DESPACHO DE LA ALCALDIA LOCAL DE SANTA FE, CON EL FIN DE PROMOVER LA INTEGRACION  DE LOS DIFERENTES SECTORES HACIA LA ENTIDADDE ACUERDO A MEMORANDO RADICADO BAJO EL NÚMERO 2017-532-000-1273 DE FECHA FEBRERO 14 DE 2017, FIRMADO POR EL ALCALDE LOCAL</t>
  </si>
  <si>
    <t>ADICION   Y   PRORROGA PRESTAR SUS SERVICIOS PARA APOYAR LA DISTRIBUCION DE CORRESPONDENCIA PRODUCIDA EN LAS DIFERENTES AREAS DE LA ALCALDIA LOCAL DE SANTA FEDE ACUERDO A MEMORANDO RADICADO BAJO EL NÚMERO 2017-532-000-1273 DE FECHA FEBRERO 14 DE 2017, FIRMADO POR EL ALCALDE LOCAL</t>
  </si>
  <si>
    <t>ADICION   Y   PRORROGA PRESTAR SUS SERVICIOS PROFESIONALES PARA FORTALECER LOS PROCESOS DE FORMULACION, ELABORACION, VIABILIZACION, CONTRATACION, SUPERVISION Y SEGUIMIENTO DE LOS PROYECTOS DEL PRESUPUESTO DEL FDLSF Y DEMAS QUE LE SEAN ASIGNADOSDE ACUERDO A MEMORANDO RADICADO BAJO EL NÚMERO 2017-532-000-1273 DE FECHA FEBRERO 14 DE 2017, FIRMADO POR EL ALCALDE LOCAL</t>
  </si>
  <si>
    <t>ADICION   Y   PRORROGA PRESTAR LOS SERVICIOS COMO APOYO TECNICO EN LO RELACIONADO CON LA PLATAFORMA INFORMATICA Y MEDIOS TECNOLOGICOS DE LA ALCALDIA LOCAL DE SANTA FEDE ACUERDO A MEMORANDO RADICADO BAJO EL NÚMERO 2017-532-000-1273 DE FECHA FEBRERO 14 DE 2017, FIRMADO POR EL ALCALDE LOCAL</t>
  </si>
  <si>
    <t>ADICION   Y   PRORROGA PRESTAR SUS SEVICIOS PROFESIONALES PARA FORTALECER LOS PROCESOS DE FORMULACION, ELABORACION, VIABILIZACION, CONTRATACION, SUPERVISION Y SEGUMIENTO DE LOS PROYECTOS DEL PRESUPEUSTO DEL FDL DE SANTA FEDE ACUERDO A MEMORANDO RADICADO BAJO EL NÚMERO 2017-532-000-1273 DE FECHA FEBRERO 14 DE 2017, FIRMADO POR EL ALCALDE LOCAL</t>
  </si>
  <si>
    <t>ADICION   Y   PRORROGA PRESTAR SUS SERVICIOS PARA EL APOYO ADMINISTRATIVO EN LOS TRAMITES DE LA OFICINA DEL DESPACHO DE LA ALCALDIA LOCAL DE SANTA FE, POR CUANTO SE REALIZAN DIFERENTES ACTIVIDADES Y TRABAJOS Y SE ATIENDE A LA COMUNIDADDE ACUERDO A MEMORANDO RADICADO BAJO EL NÚMERO 2017-532-000-1273 DE FECHA FEBRERO 14 DE 2017, FIRMADO POR EL ALCALDE LOCAL</t>
  </si>
  <si>
    <t>ADICION   Y   PRORROGA PRESTAR SUS SERVICIOS PROFESIONALES PARA LA FORMULACION, VIABILIZACION,CONTRATACION, SUPERVISION Y SEGUIMIENTO DE LOS PROYECTOS  DEL PRESUPUESTO DEL FDL DE SANTA FE Y DEMAS QUE LE SEAN ASIGNADASDE ACUERDO A MEMORANDO RADICADO BAJO EL NÚMERO 2017-532-000-1273 DE FECHA FEBRERO 14 DE 2017, FIRMADO POR EL ALCALDE LOCAL</t>
  </si>
  <si>
    <t>ADICION   Y   PRORROGA PRESTAR SERVICIOS PROFESIONALES A LA COORDINACIÓN JURÍDICA Y NORMATIVA, CON EL PROPÓSITO DE IMPULSAR LAS ACTUACIONES DE COMPETENCIA DE LA ALCALDÍA LOCAL DE SANTA FE.DE ACUERDO A MEMORANDO RADICADO BAJO EL NÚMERO 2017-532-000-1273 DE FECHA FEBRERO 14 DE 2017, FIRMADO POR EL ALCALDE LOCAL</t>
  </si>
  <si>
    <t>ADICION   Y   PRORROGA EL CONTRATISTA SE OBLIGA A PRESTAR SUS SERVICIOS PROFESIONALES COMO APOYO AL ÁREA DE PRESUPUESTO Y CONTABILIDAD DE LA ALCALDÍA LOCAL DE SANTA FE EN LOS TRAMITES, PROCEDIMIENTOS Y APLICATIVOS DESIGNADOS A DICHAS AREAS.DE ACUERDO A MEMORANDO RADICADO BAJO EL NÚMERO 2017-532-000-1273 DE FECHA FEBRERO 14 DE 2017, FIRMADO POR EL ALCALDE LOCAL</t>
  </si>
  <si>
    <t>ADICION   Y   PRORROGA EL CONTRATISTA SE OBLIGA APRESTAR LOS SERVICIOS PROFESIONALES AL GRUPO DE GESTIÓN ADMINISTRATIVA Y FINANCIERA, REALIZANDO ACTIVIDADES INHERENTES AL CONSEJO LOCAL DE GESTIÓN DEL RIESGO, DE LA LOCALIDAD DE SANTA FE.DE ACUERDO A MEMORANDO RADICADO BAJO EL NÚMERO 2017-532-000-1273 DE FECHA FEBRERO 14 DE 2017, FIRMADO POR EL ALCALDE LOCAL</t>
  </si>
  <si>
    <t>ADICION Y PRORROGA PRESTAR APOYO A LA GESTIÓN ADMINISTRATIVA Y FINANCIERA EN LA CONDUCCIÓN DE UN VEHÍCULO DE TRANSPORTE DE PROPIEDAD DEL FDLSF QUE LE SEA ASIGNADO.DE ACUERDO A MEMORANDO RADICADO BAJO EL NÚMERO 2017-532-000-1273 DE FECHA FEBRERO 14 DE 2017, FIRMADO POR EL ALCALDE LOCAL</t>
  </si>
  <si>
    <t>ADICION Y PRORROGA - PRESTAR SERVICIOS AL GRUPO DE GESTIÓN ADMINISTRATIVA Y FINANCIERA, EN EL FDLSF,  EN LAS ETAPAS PRECONTRACTUAL, CONTRACTUAL, Y POSCONTRACTUAL DE LOS PROCESOS QUE LE ASIGNE EN LA ALCALDÍA LOCAL Y DEMÁS ACTIVIDADES PROPIAS DEL ÁREA. DE ACUERDO A MEMORANDO RADICADO BAJO EL NÚMERO 2017-532-0000-743 DE FECHA ENERO 26  DE 2017, FIRMADO POR EL ALCALDE LOCAL.</t>
  </si>
  <si>
    <t>ADICION   Y   PRORROGA EL CONTRATISTA SE OBLIGA A PRESTAR  EL APOYO EN EL GRUPO DE GESTIÓN ADMINISTRATIVA Y FINANCIERA PARA ADELANTAR EL PROCESO DE CERTIFICACIÓN DE CALIDAD Y SERVIR DE REFERENTE DE CALIDAD DE LA ALCALDÍA LOCAL DE SANTA FEDE ACUERDO A MEMORANDO RADICADO BAJO EL NÚMERO 2017-532-000-1273 DE FECHA FEBRERO 14 DE 2017, FIRMADO POR EL ALCALDE LOCAL</t>
  </si>
  <si>
    <t>APOYAR LAS LABORES ADMINISTRAIVAS Y DE GESTION DE LA JUNTA ADMINISTRADORA LOCAL DE SANTA FEDE ACUERDO A MEMORANDO RADICADO BAJO EL NÚMERO 2017-532-000-1273 DE FECHA FEBRERO 14 DE 2017, FIRMADO POR EL ALCALDE LOCAL</t>
  </si>
  <si>
    <t>ADICION   Y   PRORROGA PRESTAR SERVICIOS PROFESIONALES EN EL GRUPO DE GESTION ADMINISTRATIVA Y FINANCIERA ESPECIFICAMENTE A LA OFICINA DE CONTRATOS DE LA ALCALDIA, EN LO  ATIENDE A LOS PROCESOS PRECONTRACTUALES, CONTRACTUALES Y POSTCONTRAACTUALES NECESARIOS PARA EL CUMPLIMIENTO DE LOS PLANES , PROGRAMAS Y PROYECTOS DEL FDLSFDE ACUERDO A MEMORANDO RADICADO BAJO EL NÚMERO 2017-532-000-1273 DE FECHA FEBRERO 14 DE 2017, FIRMADO POR EL ALCALDE LOCAL</t>
  </si>
  <si>
    <t>ADICION   Y   PRORROGA PRESTAR  SERVICIOS PORFESIONALES EN EL GRUPO DE GESTION ADMINISTRATIVA Y FINANCIERA ESPECIFICAMENTE A LA OFICINA DE CONTRATOS DE LA ALCALDIA, EN LO  RELACIONADO CON  LOS PROCESOS PRECONTRACTUALES, CONTRACTUALES Y POSTCONTRAACTUALES, LA ACTUALIZACION DE LAS BASES DE DATOS Y DE LOS DIFERENTES APLICATIVOS (SIVICOF, SECOV) CORRESPONDIENTES A LAS ACTIVIDAD CONTRACTUAL DEL FDLSFDE ACUERDO A MEMORANDO RADICADO BAJO EL NÚMERO 2017-532-000-1273 DE FECHA FEBRERO 14 DE 2017, FIRMADO POR EL ALCALDE LOCAL</t>
  </si>
  <si>
    <t>ADICION   Y   PRORROGA 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FDLSF.DE ACUERDO A MEMORANDO RADICADO BAJO EL NÚMERO 2017-532-000-1273 DE FECHA FEBRERO 14 DE 2017, FIRMADO POR EL ALCALDE LOCAL</t>
  </si>
  <si>
    <t>ADICION   Y   PRORROGA PRESTAR SERVICIOS DE APOYO A LA GESTION EN EL SEGUIMIENTO ADMINISTRATIVO Y MONITOREO DEL FLUJO DOCUMENTAL EN EL GRUPO DE GESTION ADMINISTRATIVA Y FINANCIERA  OFICINA DE CONTRATOS  DEL FONDO DE  DESARROLLO LOCALDE ACUERDO A MEMORANDO RADICADO BAJO EL NÚMERO 2017-532-000-1273 DE FECHA FEBRERO 14 DE 2017, FIRMADO POR EL ALCALDE LOCAL</t>
  </si>
  <si>
    <t>ADICION   Y   PRORROGA PRESTAR APOYO A LA GESTIÓN ADMINISTRATIVA Y FINANCIERA EN LA CONDUCCIÓN DE UN VEHÍCULO DE TRANSPORTE DE PROPIEDAD DEL FDLSF QUE LEA SEA ASIGNADO DE ACUERDO A MEMORANDO RADICADO BAJO EL NÚMERO 2017-532-000-1273 DE FECHA FEBRERO 14 DE 2017, FIRMADO POR EL ALCALDE LOCAL</t>
  </si>
  <si>
    <t>ADICION   Y   PRORROGA PRESTAR LOS SERVICIOS PROFESIONALES EN EL GRUPO DE GESTIÓN NORMATIVA Y JURÍDICA, PARA APOYAR LOS TEMAS DE SEGURIDAD Y CONVIVENCIA DE LA LOCALIDAD DE SANTA FE.DE ACUERDO A MEMORANDO RADICADO BAJO EL NÚMERO 2017-532-000-1273 DE FECHA FEBRERO 14 DE 2017, FIRMADO POR EL ALCALDE LOCAL</t>
  </si>
  <si>
    <t>ADICION   Y   PRORROGA PRESTAR SERVICIOS PROFESIONALES  EN LOS PROYECTOS  QUE TIENEN POR OBJECTO LA CONSTRUCCION , REHABILITACION Y MANTENIMIENTO DE LA INFRAESTRUCTURA VIAL Y ESPACIO PUBLICO  DE LA LOCALIDAD DE SANTA FEDE ACUERDO A MEMORANDO RADICADO BAJO EL NÚMERO 2017-532-000-1273 DE FECHA FEBRERO 14 DE 2017, FIRMADO POR EL ALCALDE LOCAL</t>
  </si>
  <si>
    <t>ADICION   Y   PRORROGA PRESTAR LOS SERVICIOS PROFESIONALES PARA LA IMPLEMENTACIÓN DE LOS PROYECTOS DE MANTENIMIENTO, MEJORAMIENTO, REHABILITACIÓN Y CONSTRUCCIÓN DE LA INFRAESTRUCTURA VIAL Y ESPACIO PÚBLICO DE LA LOCALIDAD DE SANTA FE.DE ACUERDO A MEMORANDO RADICADO BAJO EL NÚMERO 2017-532-000-1273 DE FECHA FEBRERO 14 DE 2017, FIRMADO POR EL ALCALDE LOCAL</t>
  </si>
  <si>
    <t>ADICION   Y   PRORROGA PRESTAR SUS SERVICIOS COMO APOYO AL ÁREA DE CONTABILIDAD DE LA ALCALDÍA LOCAL DE SANTA FE EN LOS TRÁMITES, PROCEDIMIENTOS Y APLICATIVOS DESIGNADOS AL ÁREA EN MENCIÓNDE ACUERDO A MEMORANDO RADICADO BAJO EL NÚMERO 2017-532-000-1273 DE FECHA FEBRERO 14 DE 2017, FIRMADO POR EL ALCALDE LOCAL</t>
  </si>
  <si>
    <t>ADICION   Y   PRORROGA PRESTAR SERVICIOS PROFESIONALES PARA FORTALECER LOS PROCESOS TENDIENTES A DESARROLLAR LOS PROYECTOS DEL PLAN DE DESARROLLO LOCAL PARA LA VIGENCIA 2016.DE ACUERDO A MEMORANDO RADICADO BAJO EL NÚMERO 2017-532-000-1273 DE FECHA FEBRERO 14 DE 2017, FIRMADO POR EL ALCALDE LOCAL</t>
  </si>
  <si>
    <t>ADICIÓN NO. 1 AL COP1102016 - SUSCRITO ENTRE EL FONDO DE DESARROLLO LOCAL DE SANTA FE Y EL CONSORCIO VIAL SF - CONTRATAR A MONTO AGOTABLE Y A PRECIOS UNITARIOS FIJOS, SIN FORMULA DE AJUSTE, EL DIAGNÓSTICO, ESTUDIOS Y DISEÑOS, EL MANTENIMIENTO, REHABILITACIÓN Y RECONSTRUCCIÓN DE LA INFRAESTRUCTURA DE LA MALLA VIAL LOCAL Y ESPACIO PÚPLICO DE LA LOCALIDAD DE SANTA FE, EN BOGOTA D,C., MEDIANTE LA ADJUDICACIÓN DE DOS (2) MÓDULOS, CONFORME A LOS SEGMENTOS PRIORIZADOS POR LA COMUNIDAD Y/U OTROS SEGMENTOS DE LA LOCALIDAD, CON LOS RECURSOS DE LA VIGENCIA 2016.  DE ACUERDO A MEMORANDO RADICADO BAJO EL NÚMERO 2017-532-00-11943  DE FECHA NOVIEMBRE 16    DE 2017, FIRMADO POR EL ALCALDE LOCAL,</t>
  </si>
  <si>
    <t>ADICION Y PRORROGA NO. 4 AL CONTRATO DE INTERVENTORIA NO. 112-2015 SUSCRITO ENTRE EL FONDO DE DESARROLLO LOCAL DE SANTAFE Y CODIPRO INGENIERIA Y ARQUITECTURA LTDA. SEGUN  SOLICITUD 2017532-0000543  DE FECHA ENERO 19  DE 2017 FIRMADA POR EL ALCALDE LOCAL</t>
  </si>
  <si>
    <t>ADICIÓN NO. 1 AL COP1132016 - ¿SUSCRITO ENTRE EL FONDO DE DESARROLLO LOCAL DE SANTA FE Y EL CONSORCIO MAN VIALES SANTA FECONTRATAR A MONTO AGOTABLE Y A PRECIOS UNITARIOS FIJOS, SIN FORMULA DE AJUSTE, EL DIAGNÓSTICO, ESTUDIOS Y DISEÑOS, EL MANTENIMIENTO, REHABILITACIÓN Y RECONSTRUCCIÓN DE LA INFRAESTRUCTURA DE LA MALLA VIAL LOCAL Y ESPACIO PÚPLICO DE LA LOCALIDAD DE SANTA FE, EN BOGOTA D,C., MEDIANTE LA ADJUDICACIÓN DE DOS (2) MÓDULOS, CONFORME A LOS SEGMENTOS PRIORIZADOS POR LA COMUNIDAD Y/U OTROS SEGMENTOS DE LA LOCALIDAD, CON LOS RECURSOS DE LA VIGENCIA 2016.  DE ACUERDO A MEMORANDO RADICADO BAJO EL NÚMERO 2017-532-00-11953 DE FECHA NOVIEMBRE 16  DE 2017, FIRMADO POR EL ALCALDE LOCAL,</t>
  </si>
  <si>
    <t>ADICION 1. PRESTAR LOS SERVICIOS NECESARIOS PARA LA ORGANIZACIÓN Y DESARROLLO DE LAS PRESENTACIONES MUSICALES DE TIPO SINFÓNICO RESULTANTE DEL CONVE-NIO INTERADMINISTRATIVO SUSCRITO ENTRE EL FONDO DE DESARROLLO LOCAL Y LA FILARMÓNICA DE BOGOTÁ,  DE ACUERDO A MEMORANDO RADICADO BAJO EL NÚMERO 2017-532-000-8893 DE FECHA SEPTIEMBRE 5  DE 2017, FIRMADO POR EL ALCALDE LOCAL</t>
  </si>
  <si>
    <t>ADICIÓN NO. 1 AL CONTRATO DE OBRA PÚBLICA NO. 126-2016 SUSCRITO ENTRE EL FONDO DE DESARROLLO LOCAL DE SANTA FE Y EL CONSORCIO 2 CP 2016 - CONTRATAR POR EL SISTEMA DE PRECIO GLOBAL FIJO LOS ESTUDIOS Y DISEÑOS TECNICOS Y A PRECIOS UNITARIOS FIJOS, SIN FORMULA DE AJUSTE A MONTO AGOTABLE, LA CONSTRUCCION DE LAS OBRAS PARA LA CANCHA SINTETICA DEL PARQUE DE LOS LACHES, EN LA LOCALIDAD DE SANTA FE EN BOGOTÁ D.C,  DE ACUERDO A MEMORANDO RADICADO BAJO EL NÚMERO 2017-532-000-4743 DE FECHA ABRIL 28  DE 2017, FIRMADO POR EL ALCALDE LOCAL,</t>
  </si>
  <si>
    <t>ADICION 01 PRORROGA 01 - PRESTAR LOS SERVICIOS PROFESIONALES DE INTERVENTORÍA, TÉCNICA, ADMINISTRA-TIVA. FINANCIERA Y JURÍDICA, A LOS CONTRATOS QUE TIENEN COMO OBJETO ¿CONTRA-TAR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  DE ACUERDO A MEMORANDO RADICADO BAJO EL NÚMERO 2017-532-000-6433 DE FECHA JUNIO   29  DE 2017, FIRMADO POR EL ALCALDE LOCAL</t>
  </si>
  <si>
    <t>ADICIÓN NO. 1  - PRORROGA NUMERO DOS, AL CONTRATO DE INTERVENTORÍA NO. 132-2016 SUSCRITO ENTRE EL FONDO DE DESARROLLO LOCAL DE SANTA FE Y EL CONSORCIO RUIZ MEDINA - REALIZAR LA INTERVENTORÍA TÉCNICA, ADMINISTRATIVA, LEGAL, FINANCIERA, SOCIAL, AMBIENTAL Y S&amp;SO, AL CONTRATO DE OBRA PÚBLICA DERIVADO DE LA LICITACION NO. FDLSF-LP-013-2016 (CUYO OBJETO CONTRATAR POR EL SISTEMA DE PRECIO GLOBAL FIJO LOS ESTUDIOS Y DISEÑOS TECNICOS Y A PRECIOS UNITARIOS FIJOS, SIN FORMULA DE AJUSTE, A MONTO AGOTABLE, LA CONSTRUCCION DE LAS OBRAS PARA LA CANCHA SINTETICA DEL PARQUE DE LOS LACHES, EN LA LOCALIDAD DE SANTA FE EN BOGOTÁ D.C.), CONVOCADA POR LA ALCALDÍA LOCAL  FONDO DE DESARROLLO LOCAL DE SANTA FE,  DE ACUERDO A MEMORANDO RADICADO BAJO EL NÚMERO 2017-532-000-5123 DE FECHA    MAYO 16  DE 2017, FIRMADO POR EL ALCALDE LOCAL,</t>
  </si>
  <si>
    <t>ADICIÓN Y PRORROGA DEL CONTRATO CPS NO 1332016 CUYO OBJETO ES: IDENTIFICAR E INTERVENIR 13 HA EN ZONAS DE IMPORTANCIA AMBIENTAL AFECTADAS POR FACTORES NATURALES Y/O ANTROPICOS EN LA ZONA RURAL DE LA LOCALIDAD DE SANTA FE POR MEDIO DE RE FORESTACIÓN Y SUSTITUCIÓN DE ESPECIES VEGETALES FOMENTANDO LA PARTICIPACIÓN CAMPESINA EN LOS PROCESOS DE CONSERVA-CIÓN DE LOS RECURSOS NATURALES ESTRATÉGICOS., DE ACUERDO A MEMORANDO RADICADO BAJO EL NÚMERO 2017-532-00-10843 DE FECHA OCTUBRE  26  DE 2017, FIRMADO POR EL ALCALDE LOCAL. SEGUN SOLICITUD 20175320011113 DEL 30-10-2017</t>
  </si>
  <si>
    <t>ADICIONAR Y PRORROGAR EL CONTRATO INTERADMINISTRATIVO CIA134-2016 QUE TIENE COMO OBJETO PARA LA PRESTACIÓN DEL SERVICIO EN  ACCIONES DE PREVENCIÓN Y PROMOCIÓN EN SALUD, CON EL FIN DE FORTALECER EL BANCO DE AYUDAS TÉCNICAS EN MARCO DEL PROYECTO 1316 "SANTA FE INCLUYENTE. DE ACUERDO A MEMORANDO RADICADO BAJO EL NÚMERO 2017-532-00-11533 DE FECHA NOVIEMBRE   8   DE 2017, FIRMADO POR EL ALCALDE LOCAL ,</t>
  </si>
  <si>
    <t>ADICION   Y   PRORROGA EL CONTRATISTA SE OBLIGA A PRESTAR LOS SERVICIOS DE APOYO A LA DESCONGESTIÓN DE LOS ASUNTOS, TRAMITES Y ATENCION A LA COMUNIDAD DE LA OFICINA DEL DESPACHO DE LA ALCALDIA LOCAL DE SANTA FE.DE ACUERDO A MEMORANDO RADICADO BAJO EL NÚMERO 2017-532-000-1273 DE FECHA FEBRERO 14 DE 2017, FIRMADO POR EL ALCALDE LOCAL</t>
  </si>
  <si>
    <t>ADICION CPS N°152/2015. EL CONTRATISTA SE OBLIGA  CON EL FONDO DE DESARROLLO LOCAL DE SANTA FE A PRESTAR LOS SERVICIOS DE APOYO LOGISTICO, ELEMENTOS, Y RECURSO HUMANO  REQUERIDO POR LA ENTIDAD PARA EL DESARROLLO DE LOS DIFERENTES EVENTOS  DE LA ALCALDIA LOCAL DE SANTA FE DE ACUERDO CON LAS ESPECIFICACIONES CONTEMPLADAS EN EL APOYO TECNICO DOCUMENTO QUE HACE  PARTE DEL PRESENTE,  DE ACUERDO A MEMORANDO RADICADO BAJO EL NÚMERO 2017-532-000-1023 DE FECHA FEBRERO 2   DE 2017, FIRMADO POR EL ALCALDE LOCAL.</t>
  </si>
  <si>
    <t>pago honorarios ediles</t>
  </si>
  <si>
    <t>LILIANA ANDREA IBARRA MENDEZ</t>
  </si>
  <si>
    <t>RENEE MAURICIO QUIMBAY BARRERA</t>
  </si>
  <si>
    <t>MIGUEL ANGEL ROCHA CUELLO</t>
  </si>
  <si>
    <t>RAFAEL  PEÑA HERRERA</t>
  </si>
  <si>
    <t>EUMIR ANTONIO PALACIOS CAICEDO</t>
  </si>
  <si>
    <t>RAFAEL RICARDO BALAGUERA BONITTO</t>
  </si>
  <si>
    <t>ANA LUISA FERNAN ESCANDON GARCIA</t>
  </si>
  <si>
    <t>JOHN ALEXANDER SANABRIA</t>
  </si>
  <si>
    <t>CLAUDIA LORENA GOMEZ LEGUIZAMON</t>
  </si>
  <si>
    <t>REBECA  GONZALEZ JAIMES</t>
  </si>
  <si>
    <t>YULY ANDREA FERNANDEZ MONSALVE</t>
  </si>
  <si>
    <t>NADIESDA LILIANA FLOREZ PARRA</t>
  </si>
  <si>
    <t>SEBASTIAN  GARCES RESTREPO</t>
  </si>
  <si>
    <t>SERGIO ANDRES CALDERON GARZON</t>
  </si>
  <si>
    <t>ANDREA  PEREZ ARISMENDI</t>
  </si>
  <si>
    <t>CONSORCIO VIAL S F 2016</t>
  </si>
  <si>
    <t>CODIPRO INGENIERIA Y ARQUITECTURA LTDA CONSTRUCCIONES DISEÑOS Y PROYECTOS S</t>
  </si>
  <si>
    <t>CONSORCIO MANVIALES SANTA FE</t>
  </si>
  <si>
    <t>FUNDACION SOCIAL COLOMBIA ACTIVA</t>
  </si>
  <si>
    <t>CONSORCIO 2 C P 2016</t>
  </si>
  <si>
    <t>NELSON RODRIGO GONZALEZ GUAYANA</t>
  </si>
  <si>
    <t>CONSORCIO RUIZ MEDINA</t>
  </si>
  <si>
    <t>CORPORACION FUTURO SOSTENIBLE</t>
  </si>
  <si>
    <t>SUBRED INTEGRADA DE SERVICIOS DE SALUD CENTRO ORIENTE ESE</t>
  </si>
  <si>
    <t>CONSUELO  SUAREZ DE PALACIOS</t>
  </si>
  <si>
    <t>EDILES</t>
  </si>
  <si>
    <t>52808564</t>
  </si>
  <si>
    <t>901.034.361</t>
  </si>
  <si>
    <t>901.031.447</t>
  </si>
  <si>
    <t>900.332.118</t>
  </si>
  <si>
    <t>901.038.200</t>
  </si>
  <si>
    <t>79.819.273</t>
  </si>
  <si>
    <t>901.038.419</t>
  </si>
  <si>
    <t>830.514.060</t>
  </si>
  <si>
    <t>900959051</t>
  </si>
  <si>
    <t>805000867</t>
  </si>
  <si>
    <t>38/08-2017</t>
  </si>
  <si>
    <t>concurso de meritos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</si>
</sst>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quot;$&quot;\ #,##0.00"/>
    <numFmt numFmtId="166" formatCode="_(* #,##0_);_(* \(#,##0\);_(* &quot;-&quot;??_);_(@_)"/>
    <numFmt numFmtId="167" formatCode="0.0"/>
    <numFmt numFmtId="168" formatCode="yyyy/mm/dd"/>
    <numFmt numFmtId="169" formatCode="d/mm/yyyy;@"/>
    <numFmt numFmtId="170" formatCode="dd/mm/yyyy;@"/>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b/>
      <sz val="14"/>
      <name val="Arial Narrow"/>
      <family val="2"/>
    </font>
    <font>
      <b/>
      <sz val="8"/>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8"/>
      <color rgb="FF000000"/>
      <name val="Arial"/>
      <family val="2"/>
    </font>
    <font>
      <sz val="11"/>
      <color rgb="FF000000"/>
      <name val="Calibri"/>
      <family val="2"/>
    </font>
    <font>
      <sz val="11"/>
      <name val="Calibri"/>
      <family val="2"/>
      <charset val="1"/>
    </font>
    <font>
      <sz val="10"/>
      <name val="Arial"/>
      <family val="2"/>
      <charset val="1"/>
    </font>
    <font>
      <sz val="9"/>
      <color rgb="FF000000"/>
      <name val="Century Gothic"/>
      <family val="2"/>
    </font>
    <font>
      <sz val="11"/>
      <color rgb="FF40404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theme="4"/>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bottom/>
      <diagonal/>
    </border>
    <border>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164" fontId="1" fillId="0" borderId="0" applyFont="0" applyFill="0" applyBorder="0" applyAlignment="0" applyProtection="0"/>
    <xf numFmtId="0" fontId="8" fillId="0" borderId="0" applyNumberFormat="0" applyFill="0" applyBorder="0" applyAlignment="0" applyProtection="0"/>
    <xf numFmtId="0" fontId="9" fillId="0" borderId="0"/>
    <xf numFmtId="0" fontId="24" fillId="0" borderId="0"/>
  </cellStyleXfs>
  <cellXfs count="207">
    <xf numFmtId="0" fontId="0" fillId="0" borderId="0" xfId="0"/>
    <xf numFmtId="0" fontId="12"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4" fontId="0" fillId="0" borderId="4" xfId="0" applyNumberFormat="1" applyBorder="1" applyProtection="1">
      <protection locked="0"/>
    </xf>
    <xf numFmtId="0" fontId="13" fillId="0" borderId="4" xfId="0" applyFont="1" applyFill="1" applyBorder="1"/>
    <xf numFmtId="0" fontId="13" fillId="0" borderId="4" xfId="0" applyFont="1" applyFill="1" applyBorder="1" applyAlignment="1">
      <alignment wrapText="1"/>
    </xf>
    <xf numFmtId="0" fontId="7" fillId="0" borderId="4" xfId="0" applyFont="1" applyFill="1" applyBorder="1"/>
    <xf numFmtId="0" fontId="14" fillId="0" borderId="0" xfId="0" applyFont="1" applyFill="1"/>
    <xf numFmtId="0" fontId="15" fillId="0" borderId="0" xfId="0" applyFont="1"/>
    <xf numFmtId="0" fontId="15" fillId="0" borderId="0" xfId="0" applyFont="1" applyAlignment="1">
      <alignment wrapText="1"/>
    </xf>
    <xf numFmtId="0" fontId="16" fillId="0" borderId="0" xfId="0" applyFont="1"/>
    <xf numFmtId="0" fontId="13" fillId="0" borderId="0" xfId="0" applyFont="1" applyAlignment="1">
      <alignment wrapText="1"/>
    </xf>
    <xf numFmtId="0" fontId="15" fillId="0" borderId="0" xfId="0" applyFont="1" applyAlignment="1">
      <alignment wrapText="1"/>
    </xf>
    <xf numFmtId="0" fontId="0" fillId="0" borderId="12" xfId="0" applyBorder="1" applyProtection="1">
      <protection locked="0"/>
    </xf>
    <xf numFmtId="0" fontId="15" fillId="0" borderId="0" xfId="0" applyFont="1" applyAlignment="1"/>
    <xf numFmtId="0" fontId="15" fillId="0" borderId="0" xfId="0" applyFont="1" applyAlignment="1">
      <alignment horizontal="left"/>
    </xf>
    <xf numFmtId="0" fontId="16" fillId="0" borderId="0" xfId="0" applyFont="1" applyAlignment="1"/>
    <xf numFmtId="164" fontId="10" fillId="0" borderId="12" xfId="1" applyNumberFormat="1" applyFont="1" applyFill="1" applyBorder="1" applyAlignment="1" applyProtection="1">
      <alignment horizontal="left" wrapText="1"/>
      <protection locked="0"/>
    </xf>
    <xf numFmtId="166" fontId="10" fillId="0" borderId="12" xfId="1" applyNumberFormat="1" applyFont="1" applyFill="1" applyBorder="1" applyAlignment="1" applyProtection="1">
      <alignment horizontal="left" wrapText="1"/>
      <protection locked="0"/>
    </xf>
    <xf numFmtId="0" fontId="10"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Protection="1">
      <protection hidden="1"/>
    </xf>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3" fillId="0" borderId="0" xfId="0" applyFont="1" applyFill="1" applyBorder="1" applyAlignment="1">
      <alignment wrapText="1"/>
    </xf>
    <xf numFmtId="0" fontId="2" fillId="0" borderId="0" xfId="0" applyFont="1"/>
    <xf numFmtId="0" fontId="3" fillId="0" borderId="0" xfId="0" applyFont="1" applyFill="1" applyAlignment="1" applyProtection="1">
      <alignment horizontal="justify" vertical="top" wrapText="1"/>
      <protection locked="0"/>
    </xf>
    <xf numFmtId="0" fontId="4" fillId="0" borderId="24" xfId="0" applyFont="1" applyFill="1" applyBorder="1" applyAlignment="1" applyProtection="1">
      <alignment horizontal="justify" vertical="top" wrapText="1"/>
      <protection locked="0"/>
    </xf>
    <xf numFmtId="0" fontId="4" fillId="0" borderId="11" xfId="0" applyFont="1" applyFill="1" applyBorder="1" applyAlignment="1" applyProtection="1">
      <alignment horizontal="justify" vertical="top" wrapText="1"/>
      <protection locked="0"/>
    </xf>
    <xf numFmtId="3" fontId="4" fillId="0" borderId="0" xfId="0" applyNumberFormat="1" applyFont="1" applyFill="1" applyBorder="1" applyAlignment="1" applyProtection="1">
      <alignment horizontal="justify" vertical="top" wrapText="1"/>
      <protection locked="0"/>
    </xf>
    <xf numFmtId="165" fontId="4" fillId="0" borderId="0" xfId="0" applyNumberFormat="1" applyFont="1" applyFill="1" applyBorder="1" applyAlignment="1" applyProtection="1">
      <alignment horizontal="justify" vertical="top" wrapText="1"/>
      <protection locked="0"/>
    </xf>
    <xf numFmtId="0" fontId="4" fillId="0" borderId="21" xfId="0" applyFont="1" applyFill="1" applyBorder="1" applyAlignment="1" applyProtection="1">
      <alignment horizontal="justify" vertical="top" wrapText="1"/>
      <protection locked="0"/>
    </xf>
    <xf numFmtId="165" fontId="4" fillId="0" borderId="13" xfId="0" applyNumberFormat="1" applyFont="1" applyFill="1" applyBorder="1" applyAlignment="1" applyProtection="1">
      <alignment horizontal="justify" vertical="top" wrapText="1"/>
      <protection locked="0"/>
    </xf>
    <xf numFmtId="0" fontId="4" fillId="0" borderId="25" xfId="0" applyFont="1" applyFill="1" applyBorder="1" applyAlignment="1" applyProtection="1">
      <alignment horizontal="justify" vertical="top" wrapText="1"/>
      <protection locked="0"/>
    </xf>
    <xf numFmtId="165" fontId="4" fillId="0" borderId="17" xfId="0" applyNumberFormat="1" applyFont="1" applyFill="1" applyBorder="1" applyAlignment="1" applyProtection="1">
      <alignment horizontal="justify" vertical="top" wrapText="1"/>
      <protection locked="0"/>
    </xf>
    <xf numFmtId="0" fontId="3" fillId="0" borderId="0" xfId="0" applyFont="1" applyFill="1" applyBorder="1" applyAlignment="1" applyProtection="1">
      <alignment horizontal="justify" vertical="top" wrapText="1"/>
      <protection locked="0"/>
    </xf>
    <xf numFmtId="0" fontId="4" fillId="0" borderId="0" xfId="0" applyFont="1" applyFill="1" applyBorder="1" applyAlignment="1" applyProtection="1">
      <alignment horizontal="justify" vertical="top" wrapText="1"/>
      <protection locked="0"/>
    </xf>
    <xf numFmtId="0" fontId="4" fillId="0" borderId="14" xfId="0" applyFont="1" applyFill="1" applyBorder="1" applyAlignment="1" applyProtection="1">
      <alignment horizontal="justify" vertical="top" wrapText="1"/>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6" fontId="0" fillId="0" borderId="0" xfId="0" applyNumberFormat="1" applyProtection="1">
      <protection locked="0"/>
    </xf>
    <xf numFmtId="0" fontId="0" fillId="0" borderId="0" xfId="0" applyProtection="1">
      <protection locked="0"/>
    </xf>
    <xf numFmtId="0" fontId="3" fillId="0" borderId="4" xfId="0" applyFont="1" applyFill="1" applyBorder="1" applyAlignment="1" applyProtection="1">
      <alignment vertical="center"/>
      <protection locked="0"/>
    </xf>
    <xf numFmtId="167" fontId="0" fillId="0" borderId="4" xfId="0" applyNumberFormat="1" applyBorder="1" applyProtection="1">
      <protection locked="0"/>
    </xf>
    <xf numFmtId="0" fontId="0" fillId="0" borderId="0" xfId="0" applyAlignment="1" applyProtection="1">
      <alignment wrapText="1"/>
      <protection locked="0"/>
    </xf>
    <xf numFmtId="166" fontId="11" fillId="3" borderId="0" xfId="1" applyNumberFormat="1" applyFont="1" applyFill="1" applyProtection="1">
      <protection locked="0"/>
    </xf>
    <xf numFmtId="0" fontId="4" fillId="0" borderId="10" xfId="0" applyFont="1" applyFill="1" applyBorder="1" applyAlignment="1" applyProtection="1">
      <alignment horizontal="justify" vertical="top" wrapText="1"/>
    </xf>
    <xf numFmtId="0" fontId="4" fillId="0" borderId="8" xfId="0" applyFont="1" applyFill="1" applyBorder="1" applyAlignment="1" applyProtection="1">
      <alignment horizontal="justify" vertical="top" wrapText="1"/>
    </xf>
    <xf numFmtId="0" fontId="4" fillId="0" borderId="18" xfId="0" applyFont="1" applyFill="1" applyBorder="1" applyAlignment="1" applyProtection="1">
      <alignment horizontal="justify" vertical="top" wrapText="1"/>
    </xf>
    <xf numFmtId="0" fontId="6" fillId="0" borderId="8" xfId="0" applyFont="1" applyFill="1" applyBorder="1" applyAlignment="1" applyProtection="1">
      <alignment horizontal="justify" vertical="top" wrapText="1"/>
    </xf>
    <xf numFmtId="0" fontId="4" fillId="0" borderId="9" xfId="0" applyFont="1" applyFill="1" applyBorder="1" applyAlignment="1" applyProtection="1">
      <alignment horizontal="justify" vertical="top" wrapText="1"/>
    </xf>
    <xf numFmtId="10" fontId="6" fillId="0" borderId="11" xfId="0" applyNumberFormat="1" applyFont="1" applyFill="1" applyBorder="1" applyAlignment="1" applyProtection="1">
      <alignment vertical="center" textRotation="90" wrapText="1"/>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3" fontId="4" fillId="0" borderId="19" xfId="0" applyNumberFormat="1" applyFont="1" applyFill="1" applyBorder="1" applyAlignment="1" applyProtection="1">
      <alignment horizontal="center" vertical="center" wrapText="1"/>
    </xf>
    <xf numFmtId="0" fontId="4" fillId="0" borderId="5" xfId="0" applyFont="1" applyFill="1" applyBorder="1" applyAlignment="1" applyProtection="1">
      <alignment vertical="center" textRotation="90" wrapText="1"/>
    </xf>
    <xf numFmtId="0" fontId="19" fillId="0" borderId="0" xfId="0" applyFont="1"/>
    <xf numFmtId="0" fontId="19" fillId="0" borderId="38" xfId="0" applyFont="1" applyBorder="1" applyAlignment="1">
      <alignment horizontal="center" wrapText="1"/>
    </xf>
    <xf numFmtId="0" fontId="19" fillId="0" borderId="41" xfId="0" applyFont="1" applyBorder="1" applyAlignment="1">
      <alignment horizontal="justify" vertical="top" wrapText="1"/>
    </xf>
    <xf numFmtId="0" fontId="19" fillId="0" borderId="42" xfId="0" applyFont="1" applyBorder="1" applyAlignment="1">
      <alignment horizontal="justify" vertical="top" wrapText="1"/>
    </xf>
    <xf numFmtId="0" fontId="19" fillId="0" borderId="37" xfId="0" applyFont="1" applyBorder="1" applyAlignment="1">
      <alignment horizontal="center" wrapText="1"/>
    </xf>
    <xf numFmtId="0" fontId="19" fillId="0" borderId="3" xfId="0" applyFont="1" applyBorder="1" applyAlignment="1">
      <alignment horizontal="justify" vertical="top" wrapText="1"/>
    </xf>
    <xf numFmtId="0" fontId="0" fillId="0" borderId="4" xfId="0" applyFill="1" applyBorder="1" applyProtection="1">
      <protection locked="0"/>
    </xf>
    <xf numFmtId="0" fontId="0" fillId="0" borderId="43" xfId="0" applyFill="1" applyBorder="1" applyProtection="1">
      <protection locked="0"/>
    </xf>
    <xf numFmtId="0" fontId="0" fillId="0" borderId="5" xfId="0" applyFill="1" applyBorder="1" applyProtection="1">
      <protection locked="0"/>
    </xf>
    <xf numFmtId="0" fontId="0" fillId="0" borderId="44" xfId="0" applyFill="1" applyBorder="1" applyProtection="1">
      <protection locked="0"/>
    </xf>
    <xf numFmtId="0" fontId="0" fillId="0" borderId="0" xfId="0" applyFill="1" applyProtection="1">
      <protection locked="0"/>
    </xf>
    <xf numFmtId="0" fontId="0" fillId="0" borderId="4" xfId="0" applyFill="1" applyBorder="1" applyAlignment="1" applyProtection="1">
      <alignment vertical="center"/>
      <protection locked="0"/>
    </xf>
    <xf numFmtId="0" fontId="21" fillId="0" borderId="4" xfId="0" applyFont="1" applyFill="1" applyBorder="1" applyProtection="1">
      <protection locked="0"/>
    </xf>
    <xf numFmtId="0" fontId="0" fillId="0" borderId="39" xfId="0" applyFill="1" applyBorder="1" applyAlignment="1" applyProtection="1">
      <alignment vertical="center"/>
      <protection locked="0"/>
    </xf>
    <xf numFmtId="0" fontId="0" fillId="0" borderId="37" xfId="0" applyFill="1" applyBorder="1" applyAlignment="1" applyProtection="1">
      <alignment vertical="center"/>
      <protection locked="0"/>
    </xf>
    <xf numFmtId="0" fontId="0" fillId="0" borderId="0" xfId="0" applyFill="1" applyBorder="1" applyProtection="1">
      <protection locked="0"/>
    </xf>
    <xf numFmtId="0" fontId="0" fillId="0" borderId="4" xfId="0" applyFill="1" applyBorder="1" applyAlignment="1" applyProtection="1">
      <alignment wrapText="1"/>
      <protection locked="0"/>
    </xf>
    <xf numFmtId="0" fontId="0" fillId="0" borderId="4" xfId="0" applyNumberFormat="1" applyFill="1" applyBorder="1" applyProtection="1">
      <protection locked="0"/>
    </xf>
    <xf numFmtId="0" fontId="21" fillId="0" borderId="0" xfId="0" applyFont="1" applyFill="1" applyProtection="1">
      <protection locked="0"/>
    </xf>
    <xf numFmtId="0" fontId="22" fillId="0" borderId="0" xfId="0" applyFont="1" applyFill="1" applyBorder="1" applyProtection="1">
      <protection locked="0"/>
    </xf>
    <xf numFmtId="49" fontId="0" fillId="0" borderId="4" xfId="0" applyNumberFormat="1" applyFill="1" applyBorder="1" applyProtection="1">
      <protection locked="0"/>
    </xf>
    <xf numFmtId="49" fontId="0" fillId="0" borderId="4" xfId="0" applyNumberFormat="1" applyFont="1" applyFill="1" applyBorder="1" applyProtection="1">
      <protection locked="0"/>
    </xf>
    <xf numFmtId="49" fontId="0" fillId="0" borderId="4" xfId="0" applyNumberFormat="1" applyFill="1" applyBorder="1" applyAlignment="1" applyProtection="1">
      <alignment horizontal="right"/>
      <protection locked="0"/>
    </xf>
    <xf numFmtId="0" fontId="0" fillId="0" borderId="4" xfId="0" applyFill="1" applyBorder="1" applyAlignment="1" applyProtection="1">
      <alignment horizontal="right"/>
      <protection locked="0"/>
    </xf>
    <xf numFmtId="0" fontId="0" fillId="0" borderId="5" xfId="0" applyFill="1" applyBorder="1" applyAlignment="1" applyProtection="1">
      <alignment vertical="center"/>
      <protection locked="0"/>
    </xf>
    <xf numFmtId="49" fontId="0" fillId="0" borderId="0" xfId="0" applyNumberFormat="1" applyFont="1" applyFill="1" applyBorder="1" applyProtection="1">
      <protection locked="0"/>
    </xf>
    <xf numFmtId="49" fontId="23" fillId="0" borderId="0" xfId="1" applyNumberFormat="1" applyFont="1" applyFill="1" applyBorder="1" applyAlignment="1" applyProtection="1">
      <protection locked="0"/>
    </xf>
    <xf numFmtId="49" fontId="23" fillId="0" borderId="0" xfId="0" applyNumberFormat="1" applyFont="1" applyFill="1" applyBorder="1" applyAlignment="1" applyProtection="1">
      <protection locked="0"/>
    </xf>
    <xf numFmtId="3" fontId="0" fillId="0" borderId="0" xfId="0" applyNumberFormat="1" applyFill="1" applyBorder="1" applyProtection="1">
      <protection locked="0"/>
    </xf>
    <xf numFmtId="14" fontId="0" fillId="0" borderId="4" xfId="0" applyNumberFormat="1" applyFill="1" applyBorder="1" applyAlignment="1" applyProtection="1">
      <alignment horizontal="right"/>
      <protection locked="0"/>
    </xf>
    <xf numFmtId="14" fontId="0" fillId="0" borderId="4" xfId="0" applyNumberFormat="1" applyFill="1" applyBorder="1" applyProtection="1">
      <protection locked="0"/>
    </xf>
    <xf numFmtId="14" fontId="0" fillId="0" borderId="4" xfId="0" applyNumberFormat="1" applyFill="1" applyBorder="1" applyAlignment="1" applyProtection="1">
      <alignment horizontal="left"/>
      <protection locked="0"/>
    </xf>
    <xf numFmtId="0" fontId="0" fillId="0" borderId="4" xfId="0" applyFill="1" applyBorder="1" applyAlignment="1" applyProtection="1">
      <alignment horizontal="left"/>
      <protection locked="0"/>
    </xf>
    <xf numFmtId="168" fontId="0" fillId="0" borderId="4" xfId="0" applyNumberFormat="1" applyFill="1" applyBorder="1" applyAlignment="1" applyProtection="1">
      <alignment horizontal="left" vertical="center"/>
      <protection locked="0"/>
    </xf>
    <xf numFmtId="168" fontId="0" fillId="0" borderId="4" xfId="0" applyNumberFormat="1" applyFill="1" applyBorder="1" applyAlignment="1" applyProtection="1">
      <alignment horizontal="right" vertical="center"/>
      <protection locked="0"/>
    </xf>
    <xf numFmtId="14" fontId="0" fillId="0" borderId="0" xfId="0" applyNumberFormat="1" applyFill="1" applyBorder="1" applyAlignment="1" applyProtection="1">
      <alignment horizontal="left"/>
      <protection locked="0"/>
    </xf>
    <xf numFmtId="14" fontId="0" fillId="0" borderId="0" xfId="0" applyNumberFormat="1" applyFill="1" applyBorder="1" applyProtection="1">
      <protection locked="0"/>
    </xf>
    <xf numFmtId="169" fontId="0" fillId="0" borderId="4" xfId="0" applyNumberFormat="1" applyFill="1" applyBorder="1" applyAlignment="1" applyProtection="1">
      <alignment horizontal="right" vertical="center"/>
      <protection locked="0"/>
    </xf>
    <xf numFmtId="168" fontId="0" fillId="0" borderId="37" xfId="0" applyNumberFormat="1" applyFill="1" applyBorder="1" applyAlignment="1" applyProtection="1">
      <alignment horizontal="right" vertical="center"/>
      <protection locked="0"/>
    </xf>
    <xf numFmtId="169" fontId="0" fillId="0" borderId="5" xfId="0" applyNumberFormat="1" applyFill="1" applyBorder="1" applyAlignment="1" applyProtection="1">
      <alignment horizontal="left" vertical="center"/>
      <protection locked="0"/>
    </xf>
    <xf numFmtId="168" fontId="0" fillId="0" borderId="40" xfId="0" applyNumberFormat="1" applyFill="1" applyBorder="1" applyAlignment="1" applyProtection="1">
      <alignment horizontal="left" vertical="center"/>
      <protection locked="0"/>
    </xf>
    <xf numFmtId="14" fontId="0" fillId="0" borderId="5" xfId="0" applyNumberFormat="1" applyFill="1" applyBorder="1" applyProtection="1">
      <protection locked="0"/>
    </xf>
    <xf numFmtId="169" fontId="0" fillId="0" borderId="4" xfId="0" applyNumberFormat="1" applyFill="1" applyBorder="1" applyAlignment="1" applyProtection="1">
      <alignment horizontal="left" vertical="center"/>
      <protection locked="0"/>
    </xf>
    <xf numFmtId="168" fontId="0" fillId="0" borderId="39" xfId="0" applyNumberFormat="1" applyFill="1" applyBorder="1" applyAlignment="1" applyProtection="1">
      <alignment horizontal="right" vertical="center"/>
      <protection locked="0"/>
    </xf>
    <xf numFmtId="168" fontId="0" fillId="0" borderId="37" xfId="0" applyNumberFormat="1" applyFill="1" applyBorder="1" applyAlignment="1" applyProtection="1">
      <alignment vertical="center"/>
      <protection locked="0"/>
    </xf>
    <xf numFmtId="14" fontId="0" fillId="0" borderId="12" xfId="0" applyNumberFormat="1" applyFill="1" applyBorder="1" applyAlignment="1" applyProtection="1">
      <alignment horizontal="left"/>
      <protection locked="0"/>
    </xf>
    <xf numFmtId="14" fontId="0" fillId="0" borderId="12" xfId="0" applyNumberFormat="1" applyFill="1" applyBorder="1" applyProtection="1">
      <protection locked="0"/>
    </xf>
    <xf numFmtId="14" fontId="23" fillId="0" borderId="0" xfId="0" applyNumberFormat="1" applyFont="1" applyFill="1" applyBorder="1" applyAlignment="1" applyProtection="1">
      <alignment horizontal="left" vertical="center"/>
      <protection locked="0"/>
    </xf>
    <xf numFmtId="170" fontId="23" fillId="0" borderId="0" xfId="4" applyNumberFormat="1" applyFont="1" applyFill="1" applyBorder="1" applyAlignment="1" applyProtection="1">
      <alignment horizontal="left" vertical="center"/>
      <protection locked="0"/>
    </xf>
    <xf numFmtId="170" fontId="23" fillId="0" borderId="0" xfId="4" applyNumberFormat="1" applyFont="1" applyFill="1" applyBorder="1" applyAlignment="1" applyProtection="1">
      <alignment horizontal="right" vertical="center"/>
      <protection locked="0"/>
    </xf>
    <xf numFmtId="14" fontId="0" fillId="0" borderId="0" xfId="0" applyNumberFormat="1" applyFont="1" applyFill="1" applyBorder="1" applyAlignment="1" applyProtection="1">
      <alignment horizontal="left" vertical="center"/>
      <protection locked="0"/>
    </xf>
    <xf numFmtId="1" fontId="25" fillId="2" borderId="45" xfId="0" applyNumberFormat="1" applyFont="1" applyFill="1" applyBorder="1" applyAlignment="1" applyProtection="1">
      <alignment horizontal="center"/>
      <protection locked="0"/>
    </xf>
    <xf numFmtId="3" fontId="0" fillId="0" borderId="0" xfId="0" applyNumberFormat="1" applyProtection="1">
      <protection locked="0"/>
    </xf>
    <xf numFmtId="0" fontId="26" fillId="0" borderId="0" xfId="0" applyFont="1"/>
    <xf numFmtId="0" fontId="0" fillId="5" borderId="0" xfId="0" applyFill="1" applyBorder="1" applyProtection="1">
      <protection locked="0"/>
    </xf>
    <xf numFmtId="0" fontId="0" fillId="0" borderId="0" xfId="0" applyBorder="1" applyAlignment="1" applyProtection="1">
      <alignment wrapText="1"/>
      <protection locked="0"/>
    </xf>
    <xf numFmtId="0" fontId="0" fillId="5" borderId="12" xfId="0" applyFill="1" applyBorder="1" applyAlignment="1" applyProtection="1">
      <alignment wrapText="1"/>
      <protection locked="0"/>
    </xf>
    <xf numFmtId="0" fontId="0" fillId="0" borderId="43" xfId="0" applyFill="1" applyBorder="1" applyAlignment="1" applyProtection="1">
      <alignment wrapText="1"/>
      <protection locked="0"/>
    </xf>
    <xf numFmtId="0" fontId="4" fillId="0" borderId="20"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14" xfId="0" applyFont="1" applyFill="1" applyBorder="1" applyAlignment="1" applyProtection="1">
      <alignment horizontal="center" vertical="center" textRotation="90" wrapText="1"/>
    </xf>
    <xf numFmtId="0" fontId="4" fillId="0" borderId="36" xfId="0" applyFont="1" applyFill="1" applyBorder="1" applyAlignment="1" applyProtection="1">
      <alignment horizontal="center" vertical="center" textRotation="90" wrapText="1"/>
    </xf>
    <xf numFmtId="0" fontId="4" fillId="2" borderId="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90" wrapText="1"/>
    </xf>
    <xf numFmtId="0" fontId="4" fillId="0" borderId="16" xfId="0" applyFont="1" applyFill="1" applyBorder="1" applyAlignment="1" applyProtection="1">
      <alignment horizontal="center" vertical="center" textRotation="90" wrapText="1"/>
    </xf>
    <xf numFmtId="0" fontId="4" fillId="0" borderId="34"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3" fontId="4" fillId="0" borderId="5" xfId="0" applyNumberFormat="1" applyFont="1" applyFill="1" applyBorder="1" applyAlignment="1" applyProtection="1">
      <alignment horizontal="center" vertical="center" wrapText="1"/>
    </xf>
    <xf numFmtId="3" fontId="4" fillId="0" borderId="16" xfId="0" applyNumberFormat="1" applyFont="1" applyFill="1" applyBorder="1" applyAlignment="1" applyProtection="1">
      <alignment horizontal="center" vertical="center" wrapText="1"/>
    </xf>
    <xf numFmtId="3" fontId="4" fillId="2" borderId="5" xfId="0" applyNumberFormat="1" applyFont="1" applyFill="1" applyBorder="1" applyAlignment="1" applyProtection="1">
      <alignment horizontal="center" vertical="center" wrapText="1"/>
    </xf>
    <xf numFmtId="3" fontId="4" fillId="2" borderId="16"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4" fillId="0" borderId="34" xfId="0" applyFont="1" applyFill="1" applyBorder="1" applyAlignment="1" applyProtection="1">
      <alignment horizontal="justify" vertical="top" wrapText="1"/>
    </xf>
    <xf numFmtId="0" fontId="4" fillId="0" borderId="23" xfId="0" applyFont="1" applyFill="1" applyBorder="1" applyAlignment="1" applyProtection="1">
      <alignment horizontal="justify" vertical="top" wrapText="1"/>
    </xf>
    <xf numFmtId="0" fontId="4" fillId="0" borderId="24"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protection locked="0"/>
    </xf>
    <xf numFmtId="0" fontId="4" fillId="0" borderId="35" xfId="0" applyFont="1" applyFill="1" applyBorder="1" applyAlignment="1" applyProtection="1">
      <alignment horizontal="justify" vertical="top" wrapText="1"/>
    </xf>
    <xf numFmtId="0" fontId="4" fillId="0" borderId="22" xfId="0" applyFont="1" applyFill="1" applyBorder="1" applyAlignment="1" applyProtection="1">
      <alignment horizontal="justify" vertical="top" wrapText="1"/>
    </xf>
    <xf numFmtId="0" fontId="4" fillId="0" borderId="21" xfId="0" applyFont="1" applyFill="1" applyBorder="1" applyAlignment="1" applyProtection="1">
      <alignment horizontal="justify" vertical="top" wrapText="1"/>
    </xf>
    <xf numFmtId="165" fontId="4" fillId="0" borderId="20" xfId="0" applyNumberFormat="1" applyFont="1" applyFill="1" applyBorder="1" applyAlignment="1" applyProtection="1">
      <alignment horizontal="justify" vertical="top" wrapText="1"/>
      <protection locked="0"/>
    </xf>
    <xf numFmtId="165" fontId="4" fillId="0" borderId="32" xfId="0" applyNumberFormat="1" applyFont="1" applyFill="1" applyBorder="1" applyAlignment="1" applyProtection="1">
      <alignment horizontal="justify" vertical="top" wrapText="1"/>
      <protection locked="0"/>
    </xf>
    <xf numFmtId="0" fontId="4" fillId="0" borderId="2"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xf>
    <xf numFmtId="0" fontId="4" fillId="0" borderId="2" xfId="0" applyFont="1" applyFill="1" applyBorder="1" applyAlignment="1" applyProtection="1">
      <alignment horizontal="justify" vertical="top" wrapText="1"/>
    </xf>
    <xf numFmtId="0" fontId="4" fillId="0" borderId="3" xfId="0" applyFont="1" applyFill="1" applyBorder="1" applyAlignment="1" applyProtection="1">
      <alignment horizontal="justify" vertical="top" wrapText="1"/>
    </xf>
    <xf numFmtId="0" fontId="4" fillId="0" borderId="31" xfId="0" applyFont="1" applyFill="1" applyBorder="1" applyAlignment="1" applyProtection="1">
      <alignment horizontal="justify" vertical="top" wrapText="1"/>
    </xf>
    <xf numFmtId="0" fontId="4" fillId="0" borderId="27" xfId="0" applyFont="1" applyFill="1" applyBorder="1" applyAlignment="1" applyProtection="1">
      <alignment horizontal="justify" vertical="top" wrapText="1"/>
    </xf>
    <xf numFmtId="0" fontId="4" fillId="0" borderId="25" xfId="0" applyFont="1" applyFill="1" applyBorder="1" applyAlignment="1" applyProtection="1">
      <alignment horizontal="justify" vertical="top" wrapText="1"/>
    </xf>
    <xf numFmtId="0" fontId="4" fillId="0" borderId="6" xfId="0" applyFont="1" applyFill="1" applyBorder="1" applyAlignment="1" applyProtection="1">
      <alignment horizontal="justify" vertical="top" wrapText="1"/>
      <protection locked="0"/>
    </xf>
    <xf numFmtId="0" fontId="4" fillId="0" borderId="7" xfId="0" applyFont="1" applyFill="1" applyBorder="1" applyAlignment="1" applyProtection="1">
      <alignment horizontal="justify" vertical="top" wrapText="1"/>
      <protection locked="0"/>
    </xf>
    <xf numFmtId="165" fontId="4" fillId="0" borderId="26" xfId="0" applyNumberFormat="1" applyFont="1" applyFill="1" applyBorder="1" applyAlignment="1" applyProtection="1">
      <alignment horizontal="justify" vertical="top" wrapText="1"/>
      <protection locked="0"/>
    </xf>
    <xf numFmtId="165" fontId="4" fillId="0" borderId="28" xfId="0" applyNumberFormat="1" applyFont="1" applyFill="1" applyBorder="1" applyAlignment="1" applyProtection="1">
      <alignment horizontal="justify" vertical="top" wrapText="1"/>
      <protection locked="0"/>
    </xf>
    <xf numFmtId="0" fontId="4" fillId="0" borderId="23" xfId="0" applyFont="1" applyFill="1" applyBorder="1" applyAlignment="1" applyProtection="1">
      <alignment horizontal="justify" vertical="top" wrapText="1"/>
      <protection locked="0"/>
    </xf>
    <xf numFmtId="0" fontId="3" fillId="0" borderId="0" xfId="0" applyFont="1" applyFill="1" applyBorder="1" applyAlignment="1" applyProtection="1">
      <alignment horizontal="justify" vertical="top" wrapText="1"/>
      <protection locked="0"/>
    </xf>
    <xf numFmtId="0" fontId="4" fillId="0" borderId="20" xfId="0" applyFont="1" applyFill="1" applyBorder="1" applyAlignment="1" applyProtection="1">
      <alignment horizontal="justify" vertical="top" wrapText="1"/>
      <protection locked="0"/>
    </xf>
    <xf numFmtId="0" fontId="4" fillId="0" borderId="22" xfId="0" applyFont="1" applyFill="1" applyBorder="1" applyAlignment="1" applyProtection="1">
      <alignment horizontal="justify" vertical="top" wrapText="1"/>
      <protection locked="0"/>
    </xf>
    <xf numFmtId="0" fontId="4" fillId="0" borderId="32" xfId="0" applyFont="1" applyFill="1" applyBorder="1" applyAlignment="1" applyProtection="1">
      <alignment horizontal="justify" vertical="top" wrapText="1"/>
      <protection locked="0"/>
    </xf>
    <xf numFmtId="0" fontId="4" fillId="0" borderId="33" xfId="0" applyFont="1" applyFill="1" applyBorder="1" applyAlignment="1" applyProtection="1">
      <alignment horizontal="justify" vertical="top" wrapText="1"/>
      <protection locked="0"/>
    </xf>
    <xf numFmtId="0" fontId="4" fillId="0" borderId="30" xfId="0" applyFont="1" applyFill="1" applyBorder="1" applyAlignment="1" applyProtection="1">
      <alignment horizontal="justify" vertical="top" wrapText="1"/>
      <protection locked="0"/>
    </xf>
    <xf numFmtId="0" fontId="4" fillId="0" borderId="29" xfId="0" applyFont="1" applyFill="1" applyBorder="1" applyAlignment="1" applyProtection="1">
      <alignment horizontal="justify" vertical="top" wrapText="1"/>
      <protection locked="0"/>
    </xf>
    <xf numFmtId="0" fontId="8" fillId="0" borderId="26" xfId="2" applyFill="1" applyBorder="1" applyAlignment="1" applyProtection="1">
      <alignment horizontal="justify" vertical="top" wrapText="1"/>
      <protection locked="0"/>
    </xf>
    <xf numFmtId="0" fontId="8" fillId="0" borderId="27" xfId="2" applyFill="1" applyBorder="1" applyAlignment="1" applyProtection="1">
      <alignment horizontal="justify" vertical="top" wrapText="1"/>
      <protection locked="0"/>
    </xf>
    <xf numFmtId="0" fontId="8" fillId="0" borderId="28" xfId="2" applyFill="1" applyBorder="1" applyAlignment="1" applyProtection="1">
      <alignment horizontal="justify" vertical="top" wrapText="1"/>
      <protection locked="0"/>
    </xf>
    <xf numFmtId="0" fontId="17" fillId="0" borderId="0" xfId="0" applyFont="1" applyAlignment="1">
      <alignment horizontal="center" vertical="top"/>
    </xf>
    <xf numFmtId="0" fontId="18" fillId="4" borderId="1" xfId="0" applyFont="1" applyFill="1" applyBorder="1" applyAlignment="1">
      <alignment horizontal="center" vertical="top" wrapText="1"/>
    </xf>
    <xf numFmtId="0" fontId="18" fillId="4" borderId="2" xfId="0" applyFont="1" applyFill="1" applyBorder="1" applyAlignment="1">
      <alignment horizontal="center" vertical="top" wrapText="1"/>
    </xf>
    <xf numFmtId="0" fontId="18" fillId="4" borderId="3" xfId="0" applyFont="1" applyFill="1" applyBorder="1" applyAlignment="1">
      <alignment horizontal="center" vertical="top" wrapText="1"/>
    </xf>
    <xf numFmtId="0" fontId="19" fillId="0" borderId="40" xfId="0" applyFont="1" applyBorder="1" applyAlignment="1">
      <alignment horizontal="center" wrapText="1"/>
    </xf>
    <xf numFmtId="0" fontId="19" fillId="0" borderId="38" xfId="0" applyFont="1" applyBorder="1" applyAlignment="1">
      <alignment horizontal="center" wrapText="1"/>
    </xf>
    <xf numFmtId="0" fontId="19" fillId="0" borderId="40" xfId="0" applyFont="1" applyBorder="1" applyAlignment="1">
      <alignment horizontal="justify" vertical="top" wrapText="1"/>
    </xf>
    <xf numFmtId="0" fontId="19" fillId="0" borderId="38" xfId="0" applyFont="1" applyBorder="1" applyAlignment="1">
      <alignment horizontal="justify" vertical="top" wrapText="1"/>
    </xf>
    <xf numFmtId="0" fontId="19" fillId="0" borderId="39" xfId="0" applyFont="1" applyBorder="1" applyAlignment="1">
      <alignment horizontal="center" wrapText="1"/>
    </xf>
    <xf numFmtId="0" fontId="19" fillId="0" borderId="39" xfId="0" applyFont="1" applyBorder="1" applyAlignment="1">
      <alignment horizontal="justify" vertical="top" wrapText="1"/>
    </xf>
    <xf numFmtId="0" fontId="18" fillId="4" borderId="33" xfId="0" applyFont="1" applyFill="1" applyBorder="1" applyAlignment="1">
      <alignment horizontal="center" vertical="top" wrapText="1"/>
    </xf>
    <xf numFmtId="0" fontId="18" fillId="4" borderId="0" xfId="0" applyFont="1" applyFill="1" applyBorder="1" applyAlignment="1">
      <alignment horizontal="center" vertical="top" wrapText="1"/>
    </xf>
    <xf numFmtId="0" fontId="19" fillId="0" borderId="4" xfId="0" applyFont="1" applyBorder="1" applyAlignment="1">
      <alignment horizontal="justify" vertical="top" wrapText="1"/>
    </xf>
    <xf numFmtId="0" fontId="19" fillId="0" borderId="4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8"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wrapText="1"/>
    </xf>
  </cellXfs>
  <cellStyles count="5">
    <cellStyle name="Hipervínculo" xfId="2" builtinId="8"/>
    <cellStyle name="Millares" xfId="1" builtinId="3"/>
    <cellStyle name="Normal" xfId="0" builtinId="0"/>
    <cellStyle name="Normal_Hoja1" xfId="3"/>
    <cellStyle name="TableStyleLight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209</xdr:row>
          <xdr:rowOff>85725</xdr:rowOff>
        </xdr:from>
        <xdr:to>
          <xdr:col>3</xdr:col>
          <xdr:colOff>390525</xdr:colOff>
          <xdr:row>212</xdr:row>
          <xdr:rowOff>38100</xdr:rowOff>
        </xdr:to>
        <xdr:sp macro="" textlink="">
          <xdr:nvSpPr>
            <xdr:cNvPr id="1028" name="Botó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I215"/>
  <sheetViews>
    <sheetView tabSelected="1" topLeftCell="A11" zoomScale="60" zoomScaleNormal="60" workbookViewId="0">
      <pane xSplit="2" ySplit="3" topLeftCell="J154" activePane="bottomRight" state="frozen"/>
      <selection activeCell="A11" sqref="A11"/>
      <selection pane="topRight" activeCell="C11" sqref="C11"/>
      <selection pane="bottomLeft" activeCell="A14" sqref="A14"/>
      <selection pane="bottomRight" activeCell="N159" sqref="N159"/>
    </sheetView>
  </sheetViews>
  <sheetFormatPr baseColWidth="10" defaultRowHeight="15" x14ac:dyDescent="0.25"/>
  <cols>
    <col min="1" max="2" width="9.7109375" style="54" customWidth="1"/>
    <col min="3" max="3" width="16.7109375" style="54" customWidth="1"/>
    <col min="4" max="4" width="9.140625" style="54" customWidth="1"/>
    <col min="5" max="5" width="40.28515625" style="54" customWidth="1"/>
    <col min="6" max="6" width="29" style="57" customWidth="1"/>
    <col min="7" max="7" width="27.7109375" style="57" customWidth="1"/>
    <col min="8" max="8" width="65.42578125" style="57" customWidth="1"/>
    <col min="9" max="9" width="46.5703125" style="57" customWidth="1"/>
    <col min="10" max="10" width="9.7109375" style="54" customWidth="1"/>
    <col min="11" max="11" width="72.42578125" style="54" customWidth="1"/>
    <col min="12" max="12" width="15.42578125" style="54" customWidth="1"/>
    <col min="13" max="13" width="15.28515625" style="54" customWidth="1"/>
    <col min="14" max="14" width="39" style="54" customWidth="1"/>
    <col min="15" max="15" width="16.7109375" style="54" customWidth="1"/>
    <col min="16" max="16" width="10.7109375" style="54" customWidth="1"/>
    <col min="17" max="17" width="16.85546875" style="54" customWidth="1"/>
    <col min="18" max="18" width="17.140625" style="54" customWidth="1"/>
    <col min="19" max="19" width="17" style="54" customWidth="1"/>
    <col min="20" max="20" width="16.5703125" style="54" customWidth="1"/>
    <col min="21" max="21" width="18.85546875" style="54" customWidth="1"/>
    <col min="22" max="22" width="23.85546875" style="54" customWidth="1"/>
    <col min="23" max="23" width="15.85546875" style="54" customWidth="1"/>
    <col min="24" max="24" width="13.5703125" style="54" customWidth="1"/>
    <col min="25" max="25" width="8.42578125" style="54" customWidth="1"/>
    <col min="26" max="26" width="8.140625" style="54" customWidth="1"/>
    <col min="27" max="31" width="4.28515625" style="54" customWidth="1"/>
    <col min="32" max="32" width="10.42578125" style="54" customWidth="1"/>
    <col min="33" max="33" width="21.42578125" style="54" customWidth="1"/>
    <col min="34" max="34" width="17.28515625" style="54" bestFit="1" customWidth="1"/>
    <col min="35" max="35" width="32.85546875" style="54" customWidth="1"/>
    <col min="36" max="36" width="45.7109375" style="54" customWidth="1"/>
    <col min="37" max="37" width="35.140625" style="54" customWidth="1"/>
    <col min="38" max="38" width="23.42578125" style="54" customWidth="1"/>
    <col min="39" max="259" width="11" style="54"/>
    <col min="260" max="260" width="4.140625" style="54" customWidth="1"/>
    <col min="261" max="261" width="8" style="54" customWidth="1"/>
    <col min="262" max="262" width="10.7109375" style="54" customWidth="1"/>
    <col min="263" max="263" width="8.140625" style="54" customWidth="1"/>
    <col min="264" max="269" width="8.42578125" style="54" customWidth="1"/>
    <col min="270" max="270" width="9.42578125" style="54" customWidth="1"/>
    <col min="271" max="271" width="71.42578125" style="54" customWidth="1"/>
    <col min="272" max="273" width="8.85546875" style="54" customWidth="1"/>
    <col min="274" max="274" width="30.7109375" style="54" customWidth="1"/>
    <col min="275" max="275" width="12.7109375" style="54" customWidth="1"/>
    <col min="276" max="276" width="11.85546875" style="54" customWidth="1"/>
    <col min="277" max="277" width="11" style="54" bestFit="1" customWidth="1"/>
    <col min="278" max="278" width="12.7109375" style="54" bestFit="1" customWidth="1"/>
    <col min="279" max="280" width="5.7109375" style="54" customWidth="1"/>
    <col min="281" max="282" width="10.7109375" style="54" customWidth="1"/>
    <col min="283" max="283" width="6.140625" style="54" customWidth="1"/>
    <col min="284" max="284" width="8.140625" style="54" customWidth="1"/>
    <col min="285" max="287" width="4.28515625" style="54" customWidth="1"/>
    <col min="288" max="288" width="6.28515625" style="54" customWidth="1"/>
    <col min="289" max="515" width="11" style="54"/>
    <col min="516" max="516" width="4.140625" style="54" customWidth="1"/>
    <col min="517" max="517" width="8" style="54" customWidth="1"/>
    <col min="518" max="518" width="10.7109375" style="54" customWidth="1"/>
    <col min="519" max="519" width="8.140625" style="54" customWidth="1"/>
    <col min="520" max="525" width="8.42578125" style="54" customWidth="1"/>
    <col min="526" max="526" width="9.42578125" style="54" customWidth="1"/>
    <col min="527" max="527" width="71.42578125" style="54" customWidth="1"/>
    <col min="528" max="529" width="8.85546875" style="54" customWidth="1"/>
    <col min="530" max="530" width="30.7109375" style="54" customWidth="1"/>
    <col min="531" max="531" width="12.7109375" style="54" customWidth="1"/>
    <col min="532" max="532" width="11.85546875" style="54" customWidth="1"/>
    <col min="533" max="533" width="11" style="54" bestFit="1" customWidth="1"/>
    <col min="534" max="534" width="12.7109375" style="54" bestFit="1" customWidth="1"/>
    <col min="535" max="536" width="5.7109375" style="54" customWidth="1"/>
    <col min="537" max="538" width="10.7109375" style="54" customWidth="1"/>
    <col min="539" max="539" width="6.140625" style="54" customWidth="1"/>
    <col min="540" max="540" width="8.140625" style="54" customWidth="1"/>
    <col min="541" max="543" width="4.28515625" style="54" customWidth="1"/>
    <col min="544" max="544" width="6.28515625" style="54" customWidth="1"/>
    <col min="545" max="771" width="11" style="54"/>
    <col min="772" max="772" width="4.140625" style="54" customWidth="1"/>
    <col min="773" max="773" width="8" style="54" customWidth="1"/>
    <col min="774" max="774" width="10.7109375" style="54" customWidth="1"/>
    <col min="775" max="775" width="8.140625" style="54" customWidth="1"/>
    <col min="776" max="781" width="8.42578125" style="54" customWidth="1"/>
    <col min="782" max="782" width="9.42578125" style="54" customWidth="1"/>
    <col min="783" max="783" width="71.42578125" style="54" customWidth="1"/>
    <col min="784" max="785" width="8.85546875" style="54" customWidth="1"/>
    <col min="786" max="786" width="30.7109375" style="54" customWidth="1"/>
    <col min="787" max="787" width="12.7109375" style="54" customWidth="1"/>
    <col min="788" max="788" width="11.85546875" style="54" customWidth="1"/>
    <col min="789" max="789" width="11" style="54" bestFit="1" customWidth="1"/>
    <col min="790" max="790" width="12.7109375" style="54" bestFit="1" customWidth="1"/>
    <col min="791" max="792" width="5.7109375" style="54" customWidth="1"/>
    <col min="793" max="794" width="10.7109375" style="54" customWidth="1"/>
    <col min="795" max="795" width="6.140625" style="54" customWidth="1"/>
    <col min="796" max="796" width="8.140625" style="54" customWidth="1"/>
    <col min="797" max="799" width="4.28515625" style="54" customWidth="1"/>
    <col min="800" max="800" width="6.28515625" style="54" customWidth="1"/>
    <col min="801" max="1027" width="11" style="54"/>
    <col min="1028" max="1028" width="4.140625" style="54" customWidth="1"/>
    <col min="1029" max="1029" width="8" style="54" customWidth="1"/>
    <col min="1030" max="1030" width="10.7109375" style="54" customWidth="1"/>
    <col min="1031" max="1031" width="8.140625" style="54" customWidth="1"/>
    <col min="1032" max="1037" width="8.42578125" style="54" customWidth="1"/>
    <col min="1038" max="1038" width="9.42578125" style="54" customWidth="1"/>
    <col min="1039" max="1039" width="71.42578125" style="54" customWidth="1"/>
    <col min="1040" max="1041" width="8.85546875" style="54" customWidth="1"/>
    <col min="1042" max="1042" width="30.7109375" style="54" customWidth="1"/>
    <col min="1043" max="1043" width="12.7109375" style="54" customWidth="1"/>
    <col min="1044" max="1044" width="11.85546875" style="54" customWidth="1"/>
    <col min="1045" max="1045" width="11" style="54" bestFit="1" customWidth="1"/>
    <col min="1046" max="1046" width="12.7109375" style="54" bestFit="1" customWidth="1"/>
    <col min="1047" max="1048" width="5.7109375" style="54" customWidth="1"/>
    <col min="1049" max="1050" width="10.7109375" style="54" customWidth="1"/>
    <col min="1051" max="1051" width="6.140625" style="54" customWidth="1"/>
    <col min="1052" max="1052" width="8.140625" style="54" customWidth="1"/>
    <col min="1053" max="1055" width="4.28515625" style="54" customWidth="1"/>
    <col min="1056" max="1056" width="6.28515625" style="54" customWidth="1"/>
    <col min="1057" max="1283" width="11" style="54"/>
    <col min="1284" max="1284" width="4.140625" style="54" customWidth="1"/>
    <col min="1285" max="1285" width="8" style="54" customWidth="1"/>
    <col min="1286" max="1286" width="10.7109375" style="54" customWidth="1"/>
    <col min="1287" max="1287" width="8.140625" style="54" customWidth="1"/>
    <col min="1288" max="1293" width="8.42578125" style="54" customWidth="1"/>
    <col min="1294" max="1294" width="9.42578125" style="54" customWidth="1"/>
    <col min="1295" max="1295" width="71.42578125" style="54" customWidth="1"/>
    <col min="1296" max="1297" width="8.85546875" style="54" customWidth="1"/>
    <col min="1298" max="1298" width="30.7109375" style="54" customWidth="1"/>
    <col min="1299" max="1299" width="12.7109375" style="54" customWidth="1"/>
    <col min="1300" max="1300" width="11.85546875" style="54" customWidth="1"/>
    <col min="1301" max="1301" width="11" style="54" bestFit="1" customWidth="1"/>
    <col min="1302" max="1302" width="12.7109375" style="54" bestFit="1" customWidth="1"/>
    <col min="1303" max="1304" width="5.7109375" style="54" customWidth="1"/>
    <col min="1305" max="1306" width="10.7109375" style="54" customWidth="1"/>
    <col min="1307" max="1307" width="6.140625" style="54" customWidth="1"/>
    <col min="1308" max="1308" width="8.140625" style="54" customWidth="1"/>
    <col min="1309" max="1311" width="4.28515625" style="54" customWidth="1"/>
    <col min="1312" max="1312" width="6.28515625" style="54" customWidth="1"/>
    <col min="1313" max="1539" width="11" style="54"/>
    <col min="1540" max="1540" width="4.140625" style="54" customWidth="1"/>
    <col min="1541" max="1541" width="8" style="54" customWidth="1"/>
    <col min="1542" max="1542" width="10.7109375" style="54" customWidth="1"/>
    <col min="1543" max="1543" width="8.140625" style="54" customWidth="1"/>
    <col min="1544" max="1549" width="8.42578125" style="54" customWidth="1"/>
    <col min="1550" max="1550" width="9.42578125" style="54" customWidth="1"/>
    <col min="1551" max="1551" width="71.42578125" style="54" customWidth="1"/>
    <col min="1552" max="1553" width="8.85546875" style="54" customWidth="1"/>
    <col min="1554" max="1554" width="30.7109375" style="54" customWidth="1"/>
    <col min="1555" max="1555" width="12.7109375" style="54" customWidth="1"/>
    <col min="1556" max="1556" width="11.85546875" style="54" customWidth="1"/>
    <col min="1557" max="1557" width="11" style="54" bestFit="1" customWidth="1"/>
    <col min="1558" max="1558" width="12.7109375" style="54" bestFit="1" customWidth="1"/>
    <col min="1559" max="1560" width="5.7109375" style="54" customWidth="1"/>
    <col min="1561" max="1562" width="10.7109375" style="54" customWidth="1"/>
    <col min="1563" max="1563" width="6.140625" style="54" customWidth="1"/>
    <col min="1564" max="1564" width="8.140625" style="54" customWidth="1"/>
    <col min="1565" max="1567" width="4.28515625" style="54" customWidth="1"/>
    <col min="1568" max="1568" width="6.28515625" style="54" customWidth="1"/>
    <col min="1569" max="1795" width="11" style="54"/>
    <col min="1796" max="1796" width="4.140625" style="54" customWidth="1"/>
    <col min="1797" max="1797" width="8" style="54" customWidth="1"/>
    <col min="1798" max="1798" width="10.7109375" style="54" customWidth="1"/>
    <col min="1799" max="1799" width="8.140625" style="54" customWidth="1"/>
    <col min="1800" max="1805" width="8.42578125" style="54" customWidth="1"/>
    <col min="1806" max="1806" width="9.42578125" style="54" customWidth="1"/>
    <col min="1807" max="1807" width="71.42578125" style="54" customWidth="1"/>
    <col min="1808" max="1809" width="8.85546875" style="54" customWidth="1"/>
    <col min="1810" max="1810" width="30.7109375" style="54" customWidth="1"/>
    <col min="1811" max="1811" width="12.7109375" style="54" customWidth="1"/>
    <col min="1812" max="1812" width="11.85546875" style="54" customWidth="1"/>
    <col min="1813" max="1813" width="11" style="54" bestFit="1" customWidth="1"/>
    <col min="1814" max="1814" width="12.7109375" style="54" bestFit="1" customWidth="1"/>
    <col min="1815" max="1816" width="5.7109375" style="54" customWidth="1"/>
    <col min="1817" max="1818" width="10.7109375" style="54" customWidth="1"/>
    <col min="1819" max="1819" width="6.140625" style="54" customWidth="1"/>
    <col min="1820" max="1820" width="8.140625" style="54" customWidth="1"/>
    <col min="1821" max="1823" width="4.28515625" style="54" customWidth="1"/>
    <col min="1824" max="1824" width="6.28515625" style="54" customWidth="1"/>
    <col min="1825" max="2051" width="11" style="54"/>
    <col min="2052" max="2052" width="4.140625" style="54" customWidth="1"/>
    <col min="2053" max="2053" width="8" style="54" customWidth="1"/>
    <col min="2054" max="2054" width="10.7109375" style="54" customWidth="1"/>
    <col min="2055" max="2055" width="8.140625" style="54" customWidth="1"/>
    <col min="2056" max="2061" width="8.42578125" style="54" customWidth="1"/>
    <col min="2062" max="2062" width="9.42578125" style="54" customWidth="1"/>
    <col min="2063" max="2063" width="71.42578125" style="54" customWidth="1"/>
    <col min="2064" max="2065" width="8.85546875" style="54" customWidth="1"/>
    <col min="2066" max="2066" width="30.7109375" style="54" customWidth="1"/>
    <col min="2067" max="2067" width="12.7109375" style="54" customWidth="1"/>
    <col min="2068" max="2068" width="11.85546875" style="54" customWidth="1"/>
    <col min="2069" max="2069" width="11" style="54" bestFit="1" customWidth="1"/>
    <col min="2070" max="2070" width="12.7109375" style="54" bestFit="1" customWidth="1"/>
    <col min="2071" max="2072" width="5.7109375" style="54" customWidth="1"/>
    <col min="2073" max="2074" width="10.7109375" style="54" customWidth="1"/>
    <col min="2075" max="2075" width="6.140625" style="54" customWidth="1"/>
    <col min="2076" max="2076" width="8.140625" style="54" customWidth="1"/>
    <col min="2077" max="2079" width="4.28515625" style="54" customWidth="1"/>
    <col min="2080" max="2080" width="6.28515625" style="54" customWidth="1"/>
    <col min="2081" max="2307" width="11" style="54"/>
    <col min="2308" max="2308" width="4.140625" style="54" customWidth="1"/>
    <col min="2309" max="2309" width="8" style="54" customWidth="1"/>
    <col min="2310" max="2310" width="10.7109375" style="54" customWidth="1"/>
    <col min="2311" max="2311" width="8.140625" style="54" customWidth="1"/>
    <col min="2312" max="2317" width="8.42578125" style="54" customWidth="1"/>
    <col min="2318" max="2318" width="9.42578125" style="54" customWidth="1"/>
    <col min="2319" max="2319" width="71.42578125" style="54" customWidth="1"/>
    <col min="2320" max="2321" width="8.85546875" style="54" customWidth="1"/>
    <col min="2322" max="2322" width="30.7109375" style="54" customWidth="1"/>
    <col min="2323" max="2323" width="12.7109375" style="54" customWidth="1"/>
    <col min="2324" max="2324" width="11.85546875" style="54" customWidth="1"/>
    <col min="2325" max="2325" width="11" style="54" bestFit="1" customWidth="1"/>
    <col min="2326" max="2326" width="12.7109375" style="54" bestFit="1" customWidth="1"/>
    <col min="2327" max="2328" width="5.7109375" style="54" customWidth="1"/>
    <col min="2329" max="2330" width="10.7109375" style="54" customWidth="1"/>
    <col min="2331" max="2331" width="6.140625" style="54" customWidth="1"/>
    <col min="2332" max="2332" width="8.140625" style="54" customWidth="1"/>
    <col min="2333" max="2335" width="4.28515625" style="54" customWidth="1"/>
    <col min="2336" max="2336" width="6.28515625" style="54" customWidth="1"/>
    <col min="2337" max="2563" width="11" style="54"/>
    <col min="2564" max="2564" width="4.140625" style="54" customWidth="1"/>
    <col min="2565" max="2565" width="8" style="54" customWidth="1"/>
    <col min="2566" max="2566" width="10.7109375" style="54" customWidth="1"/>
    <col min="2567" max="2567" width="8.140625" style="54" customWidth="1"/>
    <col min="2568" max="2573" width="8.42578125" style="54" customWidth="1"/>
    <col min="2574" max="2574" width="9.42578125" style="54" customWidth="1"/>
    <col min="2575" max="2575" width="71.42578125" style="54" customWidth="1"/>
    <col min="2576" max="2577" width="8.85546875" style="54" customWidth="1"/>
    <col min="2578" max="2578" width="30.7109375" style="54" customWidth="1"/>
    <col min="2579" max="2579" width="12.7109375" style="54" customWidth="1"/>
    <col min="2580" max="2580" width="11.85546875" style="54" customWidth="1"/>
    <col min="2581" max="2581" width="11" style="54" bestFit="1" customWidth="1"/>
    <col min="2582" max="2582" width="12.7109375" style="54" bestFit="1" customWidth="1"/>
    <col min="2583" max="2584" width="5.7109375" style="54" customWidth="1"/>
    <col min="2585" max="2586" width="10.7109375" style="54" customWidth="1"/>
    <col min="2587" max="2587" width="6.140625" style="54" customWidth="1"/>
    <col min="2588" max="2588" width="8.140625" style="54" customWidth="1"/>
    <col min="2589" max="2591" width="4.28515625" style="54" customWidth="1"/>
    <col min="2592" max="2592" width="6.28515625" style="54" customWidth="1"/>
    <col min="2593" max="2819" width="11" style="54"/>
    <col min="2820" max="2820" width="4.140625" style="54" customWidth="1"/>
    <col min="2821" max="2821" width="8" style="54" customWidth="1"/>
    <col min="2822" max="2822" width="10.7109375" style="54" customWidth="1"/>
    <col min="2823" max="2823" width="8.140625" style="54" customWidth="1"/>
    <col min="2824" max="2829" width="8.42578125" style="54" customWidth="1"/>
    <col min="2830" max="2830" width="9.42578125" style="54" customWidth="1"/>
    <col min="2831" max="2831" width="71.42578125" style="54" customWidth="1"/>
    <col min="2832" max="2833" width="8.85546875" style="54" customWidth="1"/>
    <col min="2834" max="2834" width="30.7109375" style="54" customWidth="1"/>
    <col min="2835" max="2835" width="12.7109375" style="54" customWidth="1"/>
    <col min="2836" max="2836" width="11.85546875" style="54" customWidth="1"/>
    <col min="2837" max="2837" width="11" style="54" bestFit="1" customWidth="1"/>
    <col min="2838" max="2838" width="12.7109375" style="54" bestFit="1" customWidth="1"/>
    <col min="2839" max="2840" width="5.7109375" style="54" customWidth="1"/>
    <col min="2841" max="2842" width="10.7109375" style="54" customWidth="1"/>
    <col min="2843" max="2843" width="6.140625" style="54" customWidth="1"/>
    <col min="2844" max="2844" width="8.140625" style="54" customWidth="1"/>
    <col min="2845" max="2847" width="4.28515625" style="54" customWidth="1"/>
    <col min="2848" max="2848" width="6.28515625" style="54" customWidth="1"/>
    <col min="2849" max="3075" width="11" style="54"/>
    <col min="3076" max="3076" width="4.140625" style="54" customWidth="1"/>
    <col min="3077" max="3077" width="8" style="54" customWidth="1"/>
    <col min="3078" max="3078" width="10.7109375" style="54" customWidth="1"/>
    <col min="3079" max="3079" width="8.140625" style="54" customWidth="1"/>
    <col min="3080" max="3085" width="8.42578125" style="54" customWidth="1"/>
    <col min="3086" max="3086" width="9.42578125" style="54" customWidth="1"/>
    <col min="3087" max="3087" width="71.42578125" style="54" customWidth="1"/>
    <col min="3088" max="3089" width="8.85546875" style="54" customWidth="1"/>
    <col min="3090" max="3090" width="30.7109375" style="54" customWidth="1"/>
    <col min="3091" max="3091" width="12.7109375" style="54" customWidth="1"/>
    <col min="3092" max="3092" width="11.85546875" style="54" customWidth="1"/>
    <col min="3093" max="3093" width="11" style="54" bestFit="1" customWidth="1"/>
    <col min="3094" max="3094" width="12.7109375" style="54" bestFit="1" customWidth="1"/>
    <col min="3095" max="3096" width="5.7109375" style="54" customWidth="1"/>
    <col min="3097" max="3098" width="10.7109375" style="54" customWidth="1"/>
    <col min="3099" max="3099" width="6.140625" style="54" customWidth="1"/>
    <col min="3100" max="3100" width="8.140625" style="54" customWidth="1"/>
    <col min="3101" max="3103" width="4.28515625" style="54" customWidth="1"/>
    <col min="3104" max="3104" width="6.28515625" style="54" customWidth="1"/>
    <col min="3105" max="3331" width="11" style="54"/>
    <col min="3332" max="3332" width="4.140625" style="54" customWidth="1"/>
    <col min="3333" max="3333" width="8" style="54" customWidth="1"/>
    <col min="3334" max="3334" width="10.7109375" style="54" customWidth="1"/>
    <col min="3335" max="3335" width="8.140625" style="54" customWidth="1"/>
    <col min="3336" max="3341" width="8.42578125" style="54" customWidth="1"/>
    <col min="3342" max="3342" width="9.42578125" style="54" customWidth="1"/>
    <col min="3343" max="3343" width="71.42578125" style="54" customWidth="1"/>
    <col min="3344" max="3345" width="8.85546875" style="54" customWidth="1"/>
    <col min="3346" max="3346" width="30.7109375" style="54" customWidth="1"/>
    <col min="3347" max="3347" width="12.7109375" style="54" customWidth="1"/>
    <col min="3348" max="3348" width="11.85546875" style="54" customWidth="1"/>
    <col min="3349" max="3349" width="11" style="54" bestFit="1" customWidth="1"/>
    <col min="3350" max="3350" width="12.7109375" style="54" bestFit="1" customWidth="1"/>
    <col min="3351" max="3352" width="5.7109375" style="54" customWidth="1"/>
    <col min="3353" max="3354" width="10.7109375" style="54" customWidth="1"/>
    <col min="3355" max="3355" width="6.140625" style="54" customWidth="1"/>
    <col min="3356" max="3356" width="8.140625" style="54" customWidth="1"/>
    <col min="3357" max="3359" width="4.28515625" style="54" customWidth="1"/>
    <col min="3360" max="3360" width="6.28515625" style="54" customWidth="1"/>
    <col min="3361" max="3587" width="11" style="54"/>
    <col min="3588" max="3588" width="4.140625" style="54" customWidth="1"/>
    <col min="3589" max="3589" width="8" style="54" customWidth="1"/>
    <col min="3590" max="3590" width="10.7109375" style="54" customWidth="1"/>
    <col min="3591" max="3591" width="8.140625" style="54" customWidth="1"/>
    <col min="3592" max="3597" width="8.42578125" style="54" customWidth="1"/>
    <col min="3598" max="3598" width="9.42578125" style="54" customWidth="1"/>
    <col min="3599" max="3599" width="71.42578125" style="54" customWidth="1"/>
    <col min="3600" max="3601" width="8.85546875" style="54" customWidth="1"/>
    <col min="3602" max="3602" width="30.7109375" style="54" customWidth="1"/>
    <col min="3603" max="3603" width="12.7109375" style="54" customWidth="1"/>
    <col min="3604" max="3604" width="11.85546875" style="54" customWidth="1"/>
    <col min="3605" max="3605" width="11" style="54" bestFit="1" customWidth="1"/>
    <col min="3606" max="3606" width="12.7109375" style="54" bestFit="1" customWidth="1"/>
    <col min="3607" max="3608" width="5.7109375" style="54" customWidth="1"/>
    <col min="3609" max="3610" width="10.7109375" style="54" customWidth="1"/>
    <col min="3611" max="3611" width="6.140625" style="54" customWidth="1"/>
    <col min="3612" max="3612" width="8.140625" style="54" customWidth="1"/>
    <col min="3613" max="3615" width="4.28515625" style="54" customWidth="1"/>
    <col min="3616" max="3616" width="6.28515625" style="54" customWidth="1"/>
    <col min="3617" max="3843" width="11" style="54"/>
    <col min="3844" max="3844" width="4.140625" style="54" customWidth="1"/>
    <col min="3845" max="3845" width="8" style="54" customWidth="1"/>
    <col min="3846" max="3846" width="10.7109375" style="54" customWidth="1"/>
    <col min="3847" max="3847" width="8.140625" style="54" customWidth="1"/>
    <col min="3848" max="3853" width="8.42578125" style="54" customWidth="1"/>
    <col min="3854" max="3854" width="9.42578125" style="54" customWidth="1"/>
    <col min="3855" max="3855" width="71.42578125" style="54" customWidth="1"/>
    <col min="3856" max="3857" width="8.85546875" style="54" customWidth="1"/>
    <col min="3858" max="3858" width="30.7109375" style="54" customWidth="1"/>
    <col min="3859" max="3859" width="12.7109375" style="54" customWidth="1"/>
    <col min="3860" max="3860" width="11.85546875" style="54" customWidth="1"/>
    <col min="3861" max="3861" width="11" style="54" bestFit="1" customWidth="1"/>
    <col min="3862" max="3862" width="12.7109375" style="54" bestFit="1" customWidth="1"/>
    <col min="3863" max="3864" width="5.7109375" style="54" customWidth="1"/>
    <col min="3865" max="3866" width="10.7109375" style="54" customWidth="1"/>
    <col min="3867" max="3867" width="6.140625" style="54" customWidth="1"/>
    <col min="3868" max="3868" width="8.140625" style="54" customWidth="1"/>
    <col min="3869" max="3871" width="4.28515625" style="54" customWidth="1"/>
    <col min="3872" max="3872" width="6.28515625" style="54" customWidth="1"/>
    <col min="3873" max="4099" width="11" style="54"/>
    <col min="4100" max="4100" width="4.140625" style="54" customWidth="1"/>
    <col min="4101" max="4101" width="8" style="54" customWidth="1"/>
    <col min="4102" max="4102" width="10.7109375" style="54" customWidth="1"/>
    <col min="4103" max="4103" width="8.140625" style="54" customWidth="1"/>
    <col min="4104" max="4109" width="8.42578125" style="54" customWidth="1"/>
    <col min="4110" max="4110" width="9.42578125" style="54" customWidth="1"/>
    <col min="4111" max="4111" width="71.42578125" style="54" customWidth="1"/>
    <col min="4112" max="4113" width="8.85546875" style="54" customWidth="1"/>
    <col min="4114" max="4114" width="30.7109375" style="54" customWidth="1"/>
    <col min="4115" max="4115" width="12.7109375" style="54" customWidth="1"/>
    <col min="4116" max="4116" width="11.85546875" style="54" customWidth="1"/>
    <col min="4117" max="4117" width="11" style="54" bestFit="1" customWidth="1"/>
    <col min="4118" max="4118" width="12.7109375" style="54" bestFit="1" customWidth="1"/>
    <col min="4119" max="4120" width="5.7109375" style="54" customWidth="1"/>
    <col min="4121" max="4122" width="10.7109375" style="54" customWidth="1"/>
    <col min="4123" max="4123" width="6.140625" style="54" customWidth="1"/>
    <col min="4124" max="4124" width="8.140625" style="54" customWidth="1"/>
    <col min="4125" max="4127" width="4.28515625" style="54" customWidth="1"/>
    <col min="4128" max="4128" width="6.28515625" style="54" customWidth="1"/>
    <col min="4129" max="4355" width="11" style="54"/>
    <col min="4356" max="4356" width="4.140625" style="54" customWidth="1"/>
    <col min="4357" max="4357" width="8" style="54" customWidth="1"/>
    <col min="4358" max="4358" width="10.7109375" style="54" customWidth="1"/>
    <col min="4359" max="4359" width="8.140625" style="54" customWidth="1"/>
    <col min="4360" max="4365" width="8.42578125" style="54" customWidth="1"/>
    <col min="4366" max="4366" width="9.42578125" style="54" customWidth="1"/>
    <col min="4367" max="4367" width="71.42578125" style="54" customWidth="1"/>
    <col min="4368" max="4369" width="8.85546875" style="54" customWidth="1"/>
    <col min="4370" max="4370" width="30.7109375" style="54" customWidth="1"/>
    <col min="4371" max="4371" width="12.7109375" style="54" customWidth="1"/>
    <col min="4372" max="4372" width="11.85546875" style="54" customWidth="1"/>
    <col min="4373" max="4373" width="11" style="54" bestFit="1" customWidth="1"/>
    <col min="4374" max="4374" width="12.7109375" style="54" bestFit="1" customWidth="1"/>
    <col min="4375" max="4376" width="5.7109375" style="54" customWidth="1"/>
    <col min="4377" max="4378" width="10.7109375" style="54" customWidth="1"/>
    <col min="4379" max="4379" width="6.140625" style="54" customWidth="1"/>
    <col min="4380" max="4380" width="8.140625" style="54" customWidth="1"/>
    <col min="4381" max="4383" width="4.28515625" style="54" customWidth="1"/>
    <col min="4384" max="4384" width="6.28515625" style="54" customWidth="1"/>
    <col min="4385" max="4611" width="11" style="54"/>
    <col min="4612" max="4612" width="4.140625" style="54" customWidth="1"/>
    <col min="4613" max="4613" width="8" style="54" customWidth="1"/>
    <col min="4614" max="4614" width="10.7109375" style="54" customWidth="1"/>
    <col min="4615" max="4615" width="8.140625" style="54" customWidth="1"/>
    <col min="4616" max="4621" width="8.42578125" style="54" customWidth="1"/>
    <col min="4622" max="4622" width="9.42578125" style="54" customWidth="1"/>
    <col min="4623" max="4623" width="71.42578125" style="54" customWidth="1"/>
    <col min="4624" max="4625" width="8.85546875" style="54" customWidth="1"/>
    <col min="4626" max="4626" width="30.7109375" style="54" customWidth="1"/>
    <col min="4627" max="4627" width="12.7109375" style="54" customWidth="1"/>
    <col min="4628" max="4628" width="11.85546875" style="54" customWidth="1"/>
    <col min="4629" max="4629" width="11" style="54" bestFit="1" customWidth="1"/>
    <col min="4630" max="4630" width="12.7109375" style="54" bestFit="1" customWidth="1"/>
    <col min="4631" max="4632" width="5.7109375" style="54" customWidth="1"/>
    <col min="4633" max="4634" width="10.7109375" style="54" customWidth="1"/>
    <col min="4635" max="4635" width="6.140625" style="54" customWidth="1"/>
    <col min="4636" max="4636" width="8.140625" style="54" customWidth="1"/>
    <col min="4637" max="4639" width="4.28515625" style="54" customWidth="1"/>
    <col min="4640" max="4640" width="6.28515625" style="54" customWidth="1"/>
    <col min="4641" max="4867" width="11" style="54"/>
    <col min="4868" max="4868" width="4.140625" style="54" customWidth="1"/>
    <col min="4869" max="4869" width="8" style="54" customWidth="1"/>
    <col min="4870" max="4870" width="10.7109375" style="54" customWidth="1"/>
    <col min="4871" max="4871" width="8.140625" style="54" customWidth="1"/>
    <col min="4872" max="4877" width="8.42578125" style="54" customWidth="1"/>
    <col min="4878" max="4878" width="9.42578125" style="54" customWidth="1"/>
    <col min="4879" max="4879" width="71.42578125" style="54" customWidth="1"/>
    <col min="4880" max="4881" width="8.85546875" style="54" customWidth="1"/>
    <col min="4882" max="4882" width="30.7109375" style="54" customWidth="1"/>
    <col min="4883" max="4883" width="12.7109375" style="54" customWidth="1"/>
    <col min="4884" max="4884" width="11.85546875" style="54" customWidth="1"/>
    <col min="4885" max="4885" width="11" style="54" bestFit="1" customWidth="1"/>
    <col min="4886" max="4886" width="12.7109375" style="54" bestFit="1" customWidth="1"/>
    <col min="4887" max="4888" width="5.7109375" style="54" customWidth="1"/>
    <col min="4889" max="4890" width="10.7109375" style="54" customWidth="1"/>
    <col min="4891" max="4891" width="6.140625" style="54" customWidth="1"/>
    <col min="4892" max="4892" width="8.140625" style="54" customWidth="1"/>
    <col min="4893" max="4895" width="4.28515625" style="54" customWidth="1"/>
    <col min="4896" max="4896" width="6.28515625" style="54" customWidth="1"/>
    <col min="4897" max="5123" width="11" style="54"/>
    <col min="5124" max="5124" width="4.140625" style="54" customWidth="1"/>
    <col min="5125" max="5125" width="8" style="54" customWidth="1"/>
    <col min="5126" max="5126" width="10.7109375" style="54" customWidth="1"/>
    <col min="5127" max="5127" width="8.140625" style="54" customWidth="1"/>
    <col min="5128" max="5133" width="8.42578125" style="54" customWidth="1"/>
    <col min="5134" max="5134" width="9.42578125" style="54" customWidth="1"/>
    <col min="5135" max="5135" width="71.42578125" style="54" customWidth="1"/>
    <col min="5136" max="5137" width="8.85546875" style="54" customWidth="1"/>
    <col min="5138" max="5138" width="30.7109375" style="54" customWidth="1"/>
    <col min="5139" max="5139" width="12.7109375" style="54" customWidth="1"/>
    <col min="5140" max="5140" width="11.85546875" style="54" customWidth="1"/>
    <col min="5141" max="5141" width="11" style="54" bestFit="1" customWidth="1"/>
    <col min="5142" max="5142" width="12.7109375" style="54" bestFit="1" customWidth="1"/>
    <col min="5143" max="5144" width="5.7109375" style="54" customWidth="1"/>
    <col min="5145" max="5146" width="10.7109375" style="54" customWidth="1"/>
    <col min="5147" max="5147" width="6.140625" style="54" customWidth="1"/>
    <col min="5148" max="5148" width="8.140625" style="54" customWidth="1"/>
    <col min="5149" max="5151" width="4.28515625" style="54" customWidth="1"/>
    <col min="5152" max="5152" width="6.28515625" style="54" customWidth="1"/>
    <col min="5153" max="5379" width="11" style="54"/>
    <col min="5380" max="5380" width="4.140625" style="54" customWidth="1"/>
    <col min="5381" max="5381" width="8" style="54" customWidth="1"/>
    <col min="5382" max="5382" width="10.7109375" style="54" customWidth="1"/>
    <col min="5383" max="5383" width="8.140625" style="54" customWidth="1"/>
    <col min="5384" max="5389" width="8.42578125" style="54" customWidth="1"/>
    <col min="5390" max="5390" width="9.42578125" style="54" customWidth="1"/>
    <col min="5391" max="5391" width="71.42578125" style="54" customWidth="1"/>
    <col min="5392" max="5393" width="8.85546875" style="54" customWidth="1"/>
    <col min="5394" max="5394" width="30.7109375" style="54" customWidth="1"/>
    <col min="5395" max="5395" width="12.7109375" style="54" customWidth="1"/>
    <col min="5396" max="5396" width="11.85546875" style="54" customWidth="1"/>
    <col min="5397" max="5397" width="11" style="54" bestFit="1" customWidth="1"/>
    <col min="5398" max="5398" width="12.7109375" style="54" bestFit="1" customWidth="1"/>
    <col min="5399" max="5400" width="5.7109375" style="54" customWidth="1"/>
    <col min="5401" max="5402" width="10.7109375" style="54" customWidth="1"/>
    <col min="5403" max="5403" width="6.140625" style="54" customWidth="1"/>
    <col min="5404" max="5404" width="8.140625" style="54" customWidth="1"/>
    <col min="5405" max="5407" width="4.28515625" style="54" customWidth="1"/>
    <col min="5408" max="5408" width="6.28515625" style="54" customWidth="1"/>
    <col min="5409" max="5635" width="11" style="54"/>
    <col min="5636" max="5636" width="4.140625" style="54" customWidth="1"/>
    <col min="5637" max="5637" width="8" style="54" customWidth="1"/>
    <col min="5638" max="5638" width="10.7109375" style="54" customWidth="1"/>
    <col min="5639" max="5639" width="8.140625" style="54" customWidth="1"/>
    <col min="5640" max="5645" width="8.42578125" style="54" customWidth="1"/>
    <col min="5646" max="5646" width="9.42578125" style="54" customWidth="1"/>
    <col min="5647" max="5647" width="71.42578125" style="54" customWidth="1"/>
    <col min="5648" max="5649" width="8.85546875" style="54" customWidth="1"/>
    <col min="5650" max="5650" width="30.7109375" style="54" customWidth="1"/>
    <col min="5651" max="5651" width="12.7109375" style="54" customWidth="1"/>
    <col min="5652" max="5652" width="11.85546875" style="54" customWidth="1"/>
    <col min="5653" max="5653" width="11" style="54" bestFit="1" customWidth="1"/>
    <col min="5654" max="5654" width="12.7109375" style="54" bestFit="1" customWidth="1"/>
    <col min="5655" max="5656" width="5.7109375" style="54" customWidth="1"/>
    <col min="5657" max="5658" width="10.7109375" style="54" customWidth="1"/>
    <col min="5659" max="5659" width="6.140625" style="54" customWidth="1"/>
    <col min="5660" max="5660" width="8.140625" style="54" customWidth="1"/>
    <col min="5661" max="5663" width="4.28515625" style="54" customWidth="1"/>
    <col min="5664" max="5664" width="6.28515625" style="54" customWidth="1"/>
    <col min="5665" max="5891" width="11" style="54"/>
    <col min="5892" max="5892" width="4.140625" style="54" customWidth="1"/>
    <col min="5893" max="5893" width="8" style="54" customWidth="1"/>
    <col min="5894" max="5894" width="10.7109375" style="54" customWidth="1"/>
    <col min="5895" max="5895" width="8.140625" style="54" customWidth="1"/>
    <col min="5896" max="5901" width="8.42578125" style="54" customWidth="1"/>
    <col min="5902" max="5902" width="9.42578125" style="54" customWidth="1"/>
    <col min="5903" max="5903" width="71.42578125" style="54" customWidth="1"/>
    <col min="5904" max="5905" width="8.85546875" style="54" customWidth="1"/>
    <col min="5906" max="5906" width="30.7109375" style="54" customWidth="1"/>
    <col min="5907" max="5907" width="12.7109375" style="54" customWidth="1"/>
    <col min="5908" max="5908" width="11.85546875" style="54" customWidth="1"/>
    <col min="5909" max="5909" width="11" style="54" bestFit="1" customWidth="1"/>
    <col min="5910" max="5910" width="12.7109375" style="54" bestFit="1" customWidth="1"/>
    <col min="5911" max="5912" width="5.7109375" style="54" customWidth="1"/>
    <col min="5913" max="5914" width="10.7109375" style="54" customWidth="1"/>
    <col min="5915" max="5915" width="6.140625" style="54" customWidth="1"/>
    <col min="5916" max="5916" width="8.140625" style="54" customWidth="1"/>
    <col min="5917" max="5919" width="4.28515625" style="54" customWidth="1"/>
    <col min="5920" max="5920" width="6.28515625" style="54" customWidth="1"/>
    <col min="5921" max="6147" width="11" style="54"/>
    <col min="6148" max="6148" width="4.140625" style="54" customWidth="1"/>
    <col min="6149" max="6149" width="8" style="54" customWidth="1"/>
    <col min="6150" max="6150" width="10.7109375" style="54" customWidth="1"/>
    <col min="6151" max="6151" width="8.140625" style="54" customWidth="1"/>
    <col min="6152" max="6157" width="8.42578125" style="54" customWidth="1"/>
    <col min="6158" max="6158" width="9.42578125" style="54" customWidth="1"/>
    <col min="6159" max="6159" width="71.42578125" style="54" customWidth="1"/>
    <col min="6160" max="6161" width="8.85546875" style="54" customWidth="1"/>
    <col min="6162" max="6162" width="30.7109375" style="54" customWidth="1"/>
    <col min="6163" max="6163" width="12.7109375" style="54" customWidth="1"/>
    <col min="6164" max="6164" width="11.85546875" style="54" customWidth="1"/>
    <col min="6165" max="6165" width="11" style="54" bestFit="1" customWidth="1"/>
    <col min="6166" max="6166" width="12.7109375" style="54" bestFit="1" customWidth="1"/>
    <col min="6167" max="6168" width="5.7109375" style="54" customWidth="1"/>
    <col min="6169" max="6170" width="10.7109375" style="54" customWidth="1"/>
    <col min="6171" max="6171" width="6.140625" style="54" customWidth="1"/>
    <col min="6172" max="6172" width="8.140625" style="54" customWidth="1"/>
    <col min="6173" max="6175" width="4.28515625" style="54" customWidth="1"/>
    <col min="6176" max="6176" width="6.28515625" style="54" customWidth="1"/>
    <col min="6177" max="6403" width="11" style="54"/>
    <col min="6404" max="6404" width="4.140625" style="54" customWidth="1"/>
    <col min="6405" max="6405" width="8" style="54" customWidth="1"/>
    <col min="6406" max="6406" width="10.7109375" style="54" customWidth="1"/>
    <col min="6407" max="6407" width="8.140625" style="54" customWidth="1"/>
    <col min="6408" max="6413" width="8.42578125" style="54" customWidth="1"/>
    <col min="6414" max="6414" width="9.42578125" style="54" customWidth="1"/>
    <col min="6415" max="6415" width="71.42578125" style="54" customWidth="1"/>
    <col min="6416" max="6417" width="8.85546875" style="54" customWidth="1"/>
    <col min="6418" max="6418" width="30.7109375" style="54" customWidth="1"/>
    <col min="6419" max="6419" width="12.7109375" style="54" customWidth="1"/>
    <col min="6420" max="6420" width="11.85546875" style="54" customWidth="1"/>
    <col min="6421" max="6421" width="11" style="54" bestFit="1" customWidth="1"/>
    <col min="6422" max="6422" width="12.7109375" style="54" bestFit="1" customWidth="1"/>
    <col min="6423" max="6424" width="5.7109375" style="54" customWidth="1"/>
    <col min="6425" max="6426" width="10.7109375" style="54" customWidth="1"/>
    <col min="6427" max="6427" width="6.140625" style="54" customWidth="1"/>
    <col min="6428" max="6428" width="8.140625" style="54" customWidth="1"/>
    <col min="6429" max="6431" width="4.28515625" style="54" customWidth="1"/>
    <col min="6432" max="6432" width="6.28515625" style="54" customWidth="1"/>
    <col min="6433" max="6659" width="11" style="54"/>
    <col min="6660" max="6660" width="4.140625" style="54" customWidth="1"/>
    <col min="6661" max="6661" width="8" style="54" customWidth="1"/>
    <col min="6662" max="6662" width="10.7109375" style="54" customWidth="1"/>
    <col min="6663" max="6663" width="8.140625" style="54" customWidth="1"/>
    <col min="6664" max="6669" width="8.42578125" style="54" customWidth="1"/>
    <col min="6670" max="6670" width="9.42578125" style="54" customWidth="1"/>
    <col min="6671" max="6671" width="71.42578125" style="54" customWidth="1"/>
    <col min="6672" max="6673" width="8.85546875" style="54" customWidth="1"/>
    <col min="6674" max="6674" width="30.7109375" style="54" customWidth="1"/>
    <col min="6675" max="6675" width="12.7109375" style="54" customWidth="1"/>
    <col min="6676" max="6676" width="11.85546875" style="54" customWidth="1"/>
    <col min="6677" max="6677" width="11" style="54" bestFit="1" customWidth="1"/>
    <col min="6678" max="6678" width="12.7109375" style="54" bestFit="1" customWidth="1"/>
    <col min="6679" max="6680" width="5.7109375" style="54" customWidth="1"/>
    <col min="6681" max="6682" width="10.7109375" style="54" customWidth="1"/>
    <col min="6683" max="6683" width="6.140625" style="54" customWidth="1"/>
    <col min="6684" max="6684" width="8.140625" style="54" customWidth="1"/>
    <col min="6685" max="6687" width="4.28515625" style="54" customWidth="1"/>
    <col min="6688" max="6688" width="6.28515625" style="54" customWidth="1"/>
    <col min="6689" max="6915" width="11" style="54"/>
    <col min="6916" max="6916" width="4.140625" style="54" customWidth="1"/>
    <col min="6917" max="6917" width="8" style="54" customWidth="1"/>
    <col min="6918" max="6918" width="10.7109375" style="54" customWidth="1"/>
    <col min="6919" max="6919" width="8.140625" style="54" customWidth="1"/>
    <col min="6920" max="6925" width="8.42578125" style="54" customWidth="1"/>
    <col min="6926" max="6926" width="9.42578125" style="54" customWidth="1"/>
    <col min="6927" max="6927" width="71.42578125" style="54" customWidth="1"/>
    <col min="6928" max="6929" width="8.85546875" style="54" customWidth="1"/>
    <col min="6930" max="6930" width="30.7109375" style="54" customWidth="1"/>
    <col min="6931" max="6931" width="12.7109375" style="54" customWidth="1"/>
    <col min="6932" max="6932" width="11.85546875" style="54" customWidth="1"/>
    <col min="6933" max="6933" width="11" style="54" bestFit="1" customWidth="1"/>
    <col min="6934" max="6934" width="12.7109375" style="54" bestFit="1" customWidth="1"/>
    <col min="6935" max="6936" width="5.7109375" style="54" customWidth="1"/>
    <col min="6937" max="6938" width="10.7109375" style="54" customWidth="1"/>
    <col min="6939" max="6939" width="6.140625" style="54" customWidth="1"/>
    <col min="6940" max="6940" width="8.140625" style="54" customWidth="1"/>
    <col min="6941" max="6943" width="4.28515625" style="54" customWidth="1"/>
    <col min="6944" max="6944" width="6.28515625" style="54" customWidth="1"/>
    <col min="6945" max="7171" width="11" style="54"/>
    <col min="7172" max="7172" width="4.140625" style="54" customWidth="1"/>
    <col min="7173" max="7173" width="8" style="54" customWidth="1"/>
    <col min="7174" max="7174" width="10.7109375" style="54" customWidth="1"/>
    <col min="7175" max="7175" width="8.140625" style="54" customWidth="1"/>
    <col min="7176" max="7181" width="8.42578125" style="54" customWidth="1"/>
    <col min="7182" max="7182" width="9.42578125" style="54" customWidth="1"/>
    <col min="7183" max="7183" width="71.42578125" style="54" customWidth="1"/>
    <col min="7184" max="7185" width="8.85546875" style="54" customWidth="1"/>
    <col min="7186" max="7186" width="30.7109375" style="54" customWidth="1"/>
    <col min="7187" max="7187" width="12.7109375" style="54" customWidth="1"/>
    <col min="7188" max="7188" width="11.85546875" style="54" customWidth="1"/>
    <col min="7189" max="7189" width="11" style="54" bestFit="1" customWidth="1"/>
    <col min="7190" max="7190" width="12.7109375" style="54" bestFit="1" customWidth="1"/>
    <col min="7191" max="7192" width="5.7109375" style="54" customWidth="1"/>
    <col min="7193" max="7194" width="10.7109375" style="54" customWidth="1"/>
    <col min="7195" max="7195" width="6.140625" style="54" customWidth="1"/>
    <col min="7196" max="7196" width="8.140625" style="54" customWidth="1"/>
    <col min="7197" max="7199" width="4.28515625" style="54" customWidth="1"/>
    <col min="7200" max="7200" width="6.28515625" style="54" customWidth="1"/>
    <col min="7201" max="7427" width="11" style="54"/>
    <col min="7428" max="7428" width="4.140625" style="54" customWidth="1"/>
    <col min="7429" max="7429" width="8" style="54" customWidth="1"/>
    <col min="7430" max="7430" width="10.7109375" style="54" customWidth="1"/>
    <col min="7431" max="7431" width="8.140625" style="54" customWidth="1"/>
    <col min="7432" max="7437" width="8.42578125" style="54" customWidth="1"/>
    <col min="7438" max="7438" width="9.42578125" style="54" customWidth="1"/>
    <col min="7439" max="7439" width="71.42578125" style="54" customWidth="1"/>
    <col min="7440" max="7441" width="8.85546875" style="54" customWidth="1"/>
    <col min="7442" max="7442" width="30.7109375" style="54" customWidth="1"/>
    <col min="7443" max="7443" width="12.7109375" style="54" customWidth="1"/>
    <col min="7444" max="7444" width="11.85546875" style="54" customWidth="1"/>
    <col min="7445" max="7445" width="11" style="54" bestFit="1" customWidth="1"/>
    <col min="7446" max="7446" width="12.7109375" style="54" bestFit="1" customWidth="1"/>
    <col min="7447" max="7448" width="5.7109375" style="54" customWidth="1"/>
    <col min="7449" max="7450" width="10.7109375" style="54" customWidth="1"/>
    <col min="7451" max="7451" width="6.140625" style="54" customWidth="1"/>
    <col min="7452" max="7452" width="8.140625" style="54" customWidth="1"/>
    <col min="7453" max="7455" width="4.28515625" style="54" customWidth="1"/>
    <col min="7456" max="7456" width="6.28515625" style="54" customWidth="1"/>
    <col min="7457" max="7683" width="11" style="54"/>
    <col min="7684" max="7684" width="4.140625" style="54" customWidth="1"/>
    <col min="7685" max="7685" width="8" style="54" customWidth="1"/>
    <col min="7686" max="7686" width="10.7109375" style="54" customWidth="1"/>
    <col min="7687" max="7687" width="8.140625" style="54" customWidth="1"/>
    <col min="7688" max="7693" width="8.42578125" style="54" customWidth="1"/>
    <col min="7694" max="7694" width="9.42578125" style="54" customWidth="1"/>
    <col min="7695" max="7695" width="71.42578125" style="54" customWidth="1"/>
    <col min="7696" max="7697" width="8.85546875" style="54" customWidth="1"/>
    <col min="7698" max="7698" width="30.7109375" style="54" customWidth="1"/>
    <col min="7699" max="7699" width="12.7109375" style="54" customWidth="1"/>
    <col min="7700" max="7700" width="11.85546875" style="54" customWidth="1"/>
    <col min="7701" max="7701" width="11" style="54" bestFit="1" customWidth="1"/>
    <col min="7702" max="7702" width="12.7109375" style="54" bestFit="1" customWidth="1"/>
    <col min="7703" max="7704" width="5.7109375" style="54" customWidth="1"/>
    <col min="7705" max="7706" width="10.7109375" style="54" customWidth="1"/>
    <col min="7707" max="7707" width="6.140625" style="54" customWidth="1"/>
    <col min="7708" max="7708" width="8.140625" style="54" customWidth="1"/>
    <col min="7709" max="7711" width="4.28515625" style="54" customWidth="1"/>
    <col min="7712" max="7712" width="6.28515625" style="54" customWidth="1"/>
    <col min="7713" max="7939" width="11" style="54"/>
    <col min="7940" max="7940" width="4.140625" style="54" customWidth="1"/>
    <col min="7941" max="7941" width="8" style="54" customWidth="1"/>
    <col min="7942" max="7942" width="10.7109375" style="54" customWidth="1"/>
    <col min="7943" max="7943" width="8.140625" style="54" customWidth="1"/>
    <col min="7944" max="7949" width="8.42578125" style="54" customWidth="1"/>
    <col min="7950" max="7950" width="9.42578125" style="54" customWidth="1"/>
    <col min="7951" max="7951" width="71.42578125" style="54" customWidth="1"/>
    <col min="7952" max="7953" width="8.85546875" style="54" customWidth="1"/>
    <col min="7954" max="7954" width="30.7109375" style="54" customWidth="1"/>
    <col min="7955" max="7955" width="12.7109375" style="54" customWidth="1"/>
    <col min="7956" max="7956" width="11.85546875" style="54" customWidth="1"/>
    <col min="7957" max="7957" width="11" style="54" bestFit="1" customWidth="1"/>
    <col min="7958" max="7958" width="12.7109375" style="54" bestFit="1" customWidth="1"/>
    <col min="7959" max="7960" width="5.7109375" style="54" customWidth="1"/>
    <col min="7961" max="7962" width="10.7109375" style="54" customWidth="1"/>
    <col min="7963" max="7963" width="6.140625" style="54" customWidth="1"/>
    <col min="7964" max="7964" width="8.140625" style="54" customWidth="1"/>
    <col min="7965" max="7967" width="4.28515625" style="54" customWidth="1"/>
    <col min="7968" max="7968" width="6.28515625" style="54" customWidth="1"/>
    <col min="7969" max="8195" width="11" style="54"/>
    <col min="8196" max="8196" width="4.140625" style="54" customWidth="1"/>
    <col min="8197" max="8197" width="8" style="54" customWidth="1"/>
    <col min="8198" max="8198" width="10.7109375" style="54" customWidth="1"/>
    <col min="8199" max="8199" width="8.140625" style="54" customWidth="1"/>
    <col min="8200" max="8205" width="8.42578125" style="54" customWidth="1"/>
    <col min="8206" max="8206" width="9.42578125" style="54" customWidth="1"/>
    <col min="8207" max="8207" width="71.42578125" style="54" customWidth="1"/>
    <col min="8208" max="8209" width="8.85546875" style="54" customWidth="1"/>
    <col min="8210" max="8210" width="30.7109375" style="54" customWidth="1"/>
    <col min="8211" max="8211" width="12.7109375" style="54" customWidth="1"/>
    <col min="8212" max="8212" width="11.85546875" style="54" customWidth="1"/>
    <col min="8213" max="8213" width="11" style="54" bestFit="1" customWidth="1"/>
    <col min="8214" max="8214" width="12.7109375" style="54" bestFit="1" customWidth="1"/>
    <col min="8215" max="8216" width="5.7109375" style="54" customWidth="1"/>
    <col min="8217" max="8218" width="10.7109375" style="54" customWidth="1"/>
    <col min="8219" max="8219" width="6.140625" style="54" customWidth="1"/>
    <col min="8220" max="8220" width="8.140625" style="54" customWidth="1"/>
    <col min="8221" max="8223" width="4.28515625" style="54" customWidth="1"/>
    <col min="8224" max="8224" width="6.28515625" style="54" customWidth="1"/>
    <col min="8225" max="8451" width="11" style="54"/>
    <col min="8452" max="8452" width="4.140625" style="54" customWidth="1"/>
    <col min="8453" max="8453" width="8" style="54" customWidth="1"/>
    <col min="8454" max="8454" width="10.7109375" style="54" customWidth="1"/>
    <col min="8455" max="8455" width="8.140625" style="54" customWidth="1"/>
    <col min="8456" max="8461" width="8.42578125" style="54" customWidth="1"/>
    <col min="8462" max="8462" width="9.42578125" style="54" customWidth="1"/>
    <col min="8463" max="8463" width="71.42578125" style="54" customWidth="1"/>
    <col min="8464" max="8465" width="8.85546875" style="54" customWidth="1"/>
    <col min="8466" max="8466" width="30.7109375" style="54" customWidth="1"/>
    <col min="8467" max="8467" width="12.7109375" style="54" customWidth="1"/>
    <col min="8468" max="8468" width="11.85546875" style="54" customWidth="1"/>
    <col min="8469" max="8469" width="11" style="54" bestFit="1" customWidth="1"/>
    <col min="8470" max="8470" width="12.7109375" style="54" bestFit="1" customWidth="1"/>
    <col min="8471" max="8472" width="5.7109375" style="54" customWidth="1"/>
    <col min="8473" max="8474" width="10.7109375" style="54" customWidth="1"/>
    <col min="8475" max="8475" width="6.140625" style="54" customWidth="1"/>
    <col min="8476" max="8476" width="8.140625" style="54" customWidth="1"/>
    <col min="8477" max="8479" width="4.28515625" style="54" customWidth="1"/>
    <col min="8480" max="8480" width="6.28515625" style="54" customWidth="1"/>
    <col min="8481" max="8707" width="11" style="54"/>
    <col min="8708" max="8708" width="4.140625" style="54" customWidth="1"/>
    <col min="8709" max="8709" width="8" style="54" customWidth="1"/>
    <col min="8710" max="8710" width="10.7109375" style="54" customWidth="1"/>
    <col min="8711" max="8711" width="8.140625" style="54" customWidth="1"/>
    <col min="8712" max="8717" width="8.42578125" style="54" customWidth="1"/>
    <col min="8718" max="8718" width="9.42578125" style="54" customWidth="1"/>
    <col min="8719" max="8719" width="71.42578125" style="54" customWidth="1"/>
    <col min="8720" max="8721" width="8.85546875" style="54" customWidth="1"/>
    <col min="8722" max="8722" width="30.7109375" style="54" customWidth="1"/>
    <col min="8723" max="8723" width="12.7109375" style="54" customWidth="1"/>
    <col min="8724" max="8724" width="11.85546875" style="54" customWidth="1"/>
    <col min="8725" max="8725" width="11" style="54" bestFit="1" customWidth="1"/>
    <col min="8726" max="8726" width="12.7109375" style="54" bestFit="1" customWidth="1"/>
    <col min="8727" max="8728" width="5.7109375" style="54" customWidth="1"/>
    <col min="8729" max="8730" width="10.7109375" style="54" customWidth="1"/>
    <col min="8731" max="8731" width="6.140625" style="54" customWidth="1"/>
    <col min="8732" max="8732" width="8.140625" style="54" customWidth="1"/>
    <col min="8733" max="8735" width="4.28515625" style="54" customWidth="1"/>
    <col min="8736" max="8736" width="6.28515625" style="54" customWidth="1"/>
    <col min="8737" max="8963" width="11" style="54"/>
    <col min="8964" max="8964" width="4.140625" style="54" customWidth="1"/>
    <col min="8965" max="8965" width="8" style="54" customWidth="1"/>
    <col min="8966" max="8966" width="10.7109375" style="54" customWidth="1"/>
    <col min="8967" max="8967" width="8.140625" style="54" customWidth="1"/>
    <col min="8968" max="8973" width="8.42578125" style="54" customWidth="1"/>
    <col min="8974" max="8974" width="9.42578125" style="54" customWidth="1"/>
    <col min="8975" max="8975" width="71.42578125" style="54" customWidth="1"/>
    <col min="8976" max="8977" width="8.85546875" style="54" customWidth="1"/>
    <col min="8978" max="8978" width="30.7109375" style="54" customWidth="1"/>
    <col min="8979" max="8979" width="12.7109375" style="54" customWidth="1"/>
    <col min="8980" max="8980" width="11.85546875" style="54" customWidth="1"/>
    <col min="8981" max="8981" width="11" style="54" bestFit="1" customWidth="1"/>
    <col min="8982" max="8982" width="12.7109375" style="54" bestFit="1" customWidth="1"/>
    <col min="8983" max="8984" width="5.7109375" style="54" customWidth="1"/>
    <col min="8985" max="8986" width="10.7109375" style="54" customWidth="1"/>
    <col min="8987" max="8987" width="6.140625" style="54" customWidth="1"/>
    <col min="8988" max="8988" width="8.140625" style="54" customWidth="1"/>
    <col min="8989" max="8991" width="4.28515625" style="54" customWidth="1"/>
    <col min="8992" max="8992" width="6.28515625" style="54" customWidth="1"/>
    <col min="8993" max="9219" width="11" style="54"/>
    <col min="9220" max="9220" width="4.140625" style="54" customWidth="1"/>
    <col min="9221" max="9221" width="8" style="54" customWidth="1"/>
    <col min="9222" max="9222" width="10.7109375" style="54" customWidth="1"/>
    <col min="9223" max="9223" width="8.140625" style="54" customWidth="1"/>
    <col min="9224" max="9229" width="8.42578125" style="54" customWidth="1"/>
    <col min="9230" max="9230" width="9.42578125" style="54" customWidth="1"/>
    <col min="9231" max="9231" width="71.42578125" style="54" customWidth="1"/>
    <col min="9232" max="9233" width="8.85546875" style="54" customWidth="1"/>
    <col min="9234" max="9234" width="30.7109375" style="54" customWidth="1"/>
    <col min="9235" max="9235" width="12.7109375" style="54" customWidth="1"/>
    <col min="9236" max="9236" width="11.85546875" style="54" customWidth="1"/>
    <col min="9237" max="9237" width="11" style="54" bestFit="1" customWidth="1"/>
    <col min="9238" max="9238" width="12.7109375" style="54" bestFit="1" customWidth="1"/>
    <col min="9239" max="9240" width="5.7109375" style="54" customWidth="1"/>
    <col min="9241" max="9242" width="10.7109375" style="54" customWidth="1"/>
    <col min="9243" max="9243" width="6.140625" style="54" customWidth="1"/>
    <col min="9244" max="9244" width="8.140625" style="54" customWidth="1"/>
    <col min="9245" max="9247" width="4.28515625" style="54" customWidth="1"/>
    <col min="9248" max="9248" width="6.28515625" style="54" customWidth="1"/>
    <col min="9249" max="9475" width="11" style="54"/>
    <col min="9476" max="9476" width="4.140625" style="54" customWidth="1"/>
    <col min="9477" max="9477" width="8" style="54" customWidth="1"/>
    <col min="9478" max="9478" width="10.7109375" style="54" customWidth="1"/>
    <col min="9479" max="9479" width="8.140625" style="54" customWidth="1"/>
    <col min="9480" max="9485" width="8.42578125" style="54" customWidth="1"/>
    <col min="9486" max="9486" width="9.42578125" style="54" customWidth="1"/>
    <col min="9487" max="9487" width="71.42578125" style="54" customWidth="1"/>
    <col min="9488" max="9489" width="8.85546875" style="54" customWidth="1"/>
    <col min="9490" max="9490" width="30.7109375" style="54" customWidth="1"/>
    <col min="9491" max="9491" width="12.7109375" style="54" customWidth="1"/>
    <col min="9492" max="9492" width="11.85546875" style="54" customWidth="1"/>
    <col min="9493" max="9493" width="11" style="54" bestFit="1" customWidth="1"/>
    <col min="9494" max="9494" width="12.7109375" style="54" bestFit="1" customWidth="1"/>
    <col min="9495" max="9496" width="5.7109375" style="54" customWidth="1"/>
    <col min="9497" max="9498" width="10.7109375" style="54" customWidth="1"/>
    <col min="9499" max="9499" width="6.140625" style="54" customWidth="1"/>
    <col min="9500" max="9500" width="8.140625" style="54" customWidth="1"/>
    <col min="9501" max="9503" width="4.28515625" style="54" customWidth="1"/>
    <col min="9504" max="9504" width="6.28515625" style="54" customWidth="1"/>
    <col min="9505" max="9731" width="11" style="54"/>
    <col min="9732" max="9732" width="4.140625" style="54" customWidth="1"/>
    <col min="9733" max="9733" width="8" style="54" customWidth="1"/>
    <col min="9734" max="9734" width="10.7109375" style="54" customWidth="1"/>
    <col min="9735" max="9735" width="8.140625" style="54" customWidth="1"/>
    <col min="9736" max="9741" width="8.42578125" style="54" customWidth="1"/>
    <col min="9742" max="9742" width="9.42578125" style="54" customWidth="1"/>
    <col min="9743" max="9743" width="71.42578125" style="54" customWidth="1"/>
    <col min="9744" max="9745" width="8.85546875" style="54" customWidth="1"/>
    <col min="9746" max="9746" width="30.7109375" style="54" customWidth="1"/>
    <col min="9747" max="9747" width="12.7109375" style="54" customWidth="1"/>
    <col min="9748" max="9748" width="11.85546875" style="54" customWidth="1"/>
    <col min="9749" max="9749" width="11" style="54" bestFit="1" customWidth="1"/>
    <col min="9750" max="9750" width="12.7109375" style="54" bestFit="1" customWidth="1"/>
    <col min="9751" max="9752" width="5.7109375" style="54" customWidth="1"/>
    <col min="9753" max="9754" width="10.7109375" style="54" customWidth="1"/>
    <col min="9755" max="9755" width="6.140625" style="54" customWidth="1"/>
    <col min="9756" max="9756" width="8.140625" style="54" customWidth="1"/>
    <col min="9757" max="9759" width="4.28515625" style="54" customWidth="1"/>
    <col min="9760" max="9760" width="6.28515625" style="54" customWidth="1"/>
    <col min="9761" max="9987" width="11" style="54"/>
    <col min="9988" max="9988" width="4.140625" style="54" customWidth="1"/>
    <col min="9989" max="9989" width="8" style="54" customWidth="1"/>
    <col min="9990" max="9990" width="10.7109375" style="54" customWidth="1"/>
    <col min="9991" max="9991" width="8.140625" style="54" customWidth="1"/>
    <col min="9992" max="9997" width="8.42578125" style="54" customWidth="1"/>
    <col min="9998" max="9998" width="9.42578125" style="54" customWidth="1"/>
    <col min="9999" max="9999" width="71.42578125" style="54" customWidth="1"/>
    <col min="10000" max="10001" width="8.85546875" style="54" customWidth="1"/>
    <col min="10002" max="10002" width="30.7109375" style="54" customWidth="1"/>
    <col min="10003" max="10003" width="12.7109375" style="54" customWidth="1"/>
    <col min="10004" max="10004" width="11.85546875" style="54" customWidth="1"/>
    <col min="10005" max="10005" width="11" style="54" bestFit="1" customWidth="1"/>
    <col min="10006" max="10006" width="12.7109375" style="54" bestFit="1" customWidth="1"/>
    <col min="10007" max="10008" width="5.7109375" style="54" customWidth="1"/>
    <col min="10009" max="10010" width="10.7109375" style="54" customWidth="1"/>
    <col min="10011" max="10011" width="6.140625" style="54" customWidth="1"/>
    <col min="10012" max="10012" width="8.140625" style="54" customWidth="1"/>
    <col min="10013" max="10015" width="4.28515625" style="54" customWidth="1"/>
    <col min="10016" max="10016" width="6.28515625" style="54" customWidth="1"/>
    <col min="10017" max="10243" width="11" style="54"/>
    <col min="10244" max="10244" width="4.140625" style="54" customWidth="1"/>
    <col min="10245" max="10245" width="8" style="54" customWidth="1"/>
    <col min="10246" max="10246" width="10.7109375" style="54" customWidth="1"/>
    <col min="10247" max="10247" width="8.140625" style="54" customWidth="1"/>
    <col min="10248" max="10253" width="8.42578125" style="54" customWidth="1"/>
    <col min="10254" max="10254" width="9.42578125" style="54" customWidth="1"/>
    <col min="10255" max="10255" width="71.42578125" style="54" customWidth="1"/>
    <col min="10256" max="10257" width="8.85546875" style="54" customWidth="1"/>
    <col min="10258" max="10258" width="30.7109375" style="54" customWidth="1"/>
    <col min="10259" max="10259" width="12.7109375" style="54" customWidth="1"/>
    <col min="10260" max="10260" width="11.85546875" style="54" customWidth="1"/>
    <col min="10261" max="10261" width="11" style="54" bestFit="1" customWidth="1"/>
    <col min="10262" max="10262" width="12.7109375" style="54" bestFit="1" customWidth="1"/>
    <col min="10263" max="10264" width="5.7109375" style="54" customWidth="1"/>
    <col min="10265" max="10266" width="10.7109375" style="54" customWidth="1"/>
    <col min="10267" max="10267" width="6.140625" style="54" customWidth="1"/>
    <col min="10268" max="10268" width="8.140625" style="54" customWidth="1"/>
    <col min="10269" max="10271" width="4.28515625" style="54" customWidth="1"/>
    <col min="10272" max="10272" width="6.28515625" style="54" customWidth="1"/>
    <col min="10273" max="10499" width="11" style="54"/>
    <col min="10500" max="10500" width="4.140625" style="54" customWidth="1"/>
    <col min="10501" max="10501" width="8" style="54" customWidth="1"/>
    <col min="10502" max="10502" width="10.7109375" style="54" customWidth="1"/>
    <col min="10503" max="10503" width="8.140625" style="54" customWidth="1"/>
    <col min="10504" max="10509" width="8.42578125" style="54" customWidth="1"/>
    <col min="10510" max="10510" width="9.42578125" style="54" customWidth="1"/>
    <col min="10511" max="10511" width="71.42578125" style="54" customWidth="1"/>
    <col min="10512" max="10513" width="8.85546875" style="54" customWidth="1"/>
    <col min="10514" max="10514" width="30.7109375" style="54" customWidth="1"/>
    <col min="10515" max="10515" width="12.7109375" style="54" customWidth="1"/>
    <col min="10516" max="10516" width="11.85546875" style="54" customWidth="1"/>
    <col min="10517" max="10517" width="11" style="54" bestFit="1" customWidth="1"/>
    <col min="10518" max="10518" width="12.7109375" style="54" bestFit="1" customWidth="1"/>
    <col min="10519" max="10520" width="5.7109375" style="54" customWidth="1"/>
    <col min="10521" max="10522" width="10.7109375" style="54" customWidth="1"/>
    <col min="10523" max="10523" width="6.140625" style="54" customWidth="1"/>
    <col min="10524" max="10524" width="8.140625" style="54" customWidth="1"/>
    <col min="10525" max="10527" width="4.28515625" style="54" customWidth="1"/>
    <col min="10528" max="10528" width="6.28515625" style="54" customWidth="1"/>
    <col min="10529" max="10755" width="11" style="54"/>
    <col min="10756" max="10756" width="4.140625" style="54" customWidth="1"/>
    <col min="10757" max="10757" width="8" style="54" customWidth="1"/>
    <col min="10758" max="10758" width="10.7109375" style="54" customWidth="1"/>
    <col min="10759" max="10759" width="8.140625" style="54" customWidth="1"/>
    <col min="10760" max="10765" width="8.42578125" style="54" customWidth="1"/>
    <col min="10766" max="10766" width="9.42578125" style="54" customWidth="1"/>
    <col min="10767" max="10767" width="71.42578125" style="54" customWidth="1"/>
    <col min="10768" max="10769" width="8.85546875" style="54" customWidth="1"/>
    <col min="10770" max="10770" width="30.7109375" style="54" customWidth="1"/>
    <col min="10771" max="10771" width="12.7109375" style="54" customWidth="1"/>
    <col min="10772" max="10772" width="11.85546875" style="54" customWidth="1"/>
    <col min="10773" max="10773" width="11" style="54" bestFit="1" customWidth="1"/>
    <col min="10774" max="10774" width="12.7109375" style="54" bestFit="1" customWidth="1"/>
    <col min="10775" max="10776" width="5.7109375" style="54" customWidth="1"/>
    <col min="10777" max="10778" width="10.7109375" style="54" customWidth="1"/>
    <col min="10779" max="10779" width="6.140625" style="54" customWidth="1"/>
    <col min="10780" max="10780" width="8.140625" style="54" customWidth="1"/>
    <col min="10781" max="10783" width="4.28515625" style="54" customWidth="1"/>
    <col min="10784" max="10784" width="6.28515625" style="54" customWidth="1"/>
    <col min="10785" max="11011" width="11" style="54"/>
    <col min="11012" max="11012" width="4.140625" style="54" customWidth="1"/>
    <col min="11013" max="11013" width="8" style="54" customWidth="1"/>
    <col min="11014" max="11014" width="10.7109375" style="54" customWidth="1"/>
    <col min="11015" max="11015" width="8.140625" style="54" customWidth="1"/>
    <col min="11016" max="11021" width="8.42578125" style="54" customWidth="1"/>
    <col min="11022" max="11022" width="9.42578125" style="54" customWidth="1"/>
    <col min="11023" max="11023" width="71.42578125" style="54" customWidth="1"/>
    <col min="11024" max="11025" width="8.85546875" style="54" customWidth="1"/>
    <col min="11026" max="11026" width="30.7109375" style="54" customWidth="1"/>
    <col min="11027" max="11027" width="12.7109375" style="54" customWidth="1"/>
    <col min="11028" max="11028" width="11.85546875" style="54" customWidth="1"/>
    <col min="11029" max="11029" width="11" style="54" bestFit="1" customWidth="1"/>
    <col min="11030" max="11030" width="12.7109375" style="54" bestFit="1" customWidth="1"/>
    <col min="11031" max="11032" width="5.7109375" style="54" customWidth="1"/>
    <col min="11033" max="11034" width="10.7109375" style="54" customWidth="1"/>
    <col min="11035" max="11035" width="6.140625" style="54" customWidth="1"/>
    <col min="11036" max="11036" width="8.140625" style="54" customWidth="1"/>
    <col min="11037" max="11039" width="4.28515625" style="54" customWidth="1"/>
    <col min="11040" max="11040" width="6.28515625" style="54" customWidth="1"/>
    <col min="11041" max="11267" width="11" style="54"/>
    <col min="11268" max="11268" width="4.140625" style="54" customWidth="1"/>
    <col min="11269" max="11269" width="8" style="54" customWidth="1"/>
    <col min="11270" max="11270" width="10.7109375" style="54" customWidth="1"/>
    <col min="11271" max="11271" width="8.140625" style="54" customWidth="1"/>
    <col min="11272" max="11277" width="8.42578125" style="54" customWidth="1"/>
    <col min="11278" max="11278" width="9.42578125" style="54" customWidth="1"/>
    <col min="11279" max="11279" width="71.42578125" style="54" customWidth="1"/>
    <col min="11280" max="11281" width="8.85546875" style="54" customWidth="1"/>
    <col min="11282" max="11282" width="30.7109375" style="54" customWidth="1"/>
    <col min="11283" max="11283" width="12.7109375" style="54" customWidth="1"/>
    <col min="11284" max="11284" width="11.85546875" style="54" customWidth="1"/>
    <col min="11285" max="11285" width="11" style="54" bestFit="1" customWidth="1"/>
    <col min="11286" max="11286" width="12.7109375" style="54" bestFit="1" customWidth="1"/>
    <col min="11287" max="11288" width="5.7109375" style="54" customWidth="1"/>
    <col min="11289" max="11290" width="10.7109375" style="54" customWidth="1"/>
    <col min="11291" max="11291" width="6.140625" style="54" customWidth="1"/>
    <col min="11292" max="11292" width="8.140625" style="54" customWidth="1"/>
    <col min="11293" max="11295" width="4.28515625" style="54" customWidth="1"/>
    <col min="11296" max="11296" width="6.28515625" style="54" customWidth="1"/>
    <col min="11297" max="11523" width="11" style="54"/>
    <col min="11524" max="11524" width="4.140625" style="54" customWidth="1"/>
    <col min="11525" max="11525" width="8" style="54" customWidth="1"/>
    <col min="11526" max="11526" width="10.7109375" style="54" customWidth="1"/>
    <col min="11527" max="11527" width="8.140625" style="54" customWidth="1"/>
    <col min="11528" max="11533" width="8.42578125" style="54" customWidth="1"/>
    <col min="11534" max="11534" width="9.42578125" style="54" customWidth="1"/>
    <col min="11535" max="11535" width="71.42578125" style="54" customWidth="1"/>
    <col min="11536" max="11537" width="8.85546875" style="54" customWidth="1"/>
    <col min="11538" max="11538" width="30.7109375" style="54" customWidth="1"/>
    <col min="11539" max="11539" width="12.7109375" style="54" customWidth="1"/>
    <col min="11540" max="11540" width="11.85546875" style="54" customWidth="1"/>
    <col min="11541" max="11541" width="11" style="54" bestFit="1" customWidth="1"/>
    <col min="11542" max="11542" width="12.7109375" style="54" bestFit="1" customWidth="1"/>
    <col min="11543" max="11544" width="5.7109375" style="54" customWidth="1"/>
    <col min="11545" max="11546" width="10.7109375" style="54" customWidth="1"/>
    <col min="11547" max="11547" width="6.140625" style="54" customWidth="1"/>
    <col min="11548" max="11548" width="8.140625" style="54" customWidth="1"/>
    <col min="11549" max="11551" width="4.28515625" style="54" customWidth="1"/>
    <col min="11552" max="11552" width="6.28515625" style="54" customWidth="1"/>
    <col min="11553" max="11779" width="11" style="54"/>
    <col min="11780" max="11780" width="4.140625" style="54" customWidth="1"/>
    <col min="11781" max="11781" width="8" style="54" customWidth="1"/>
    <col min="11782" max="11782" width="10.7109375" style="54" customWidth="1"/>
    <col min="11783" max="11783" width="8.140625" style="54" customWidth="1"/>
    <col min="11784" max="11789" width="8.42578125" style="54" customWidth="1"/>
    <col min="11790" max="11790" width="9.42578125" style="54" customWidth="1"/>
    <col min="11791" max="11791" width="71.42578125" style="54" customWidth="1"/>
    <col min="11792" max="11793" width="8.85546875" style="54" customWidth="1"/>
    <col min="11794" max="11794" width="30.7109375" style="54" customWidth="1"/>
    <col min="11795" max="11795" width="12.7109375" style="54" customWidth="1"/>
    <col min="11796" max="11796" width="11.85546875" style="54" customWidth="1"/>
    <col min="11797" max="11797" width="11" style="54" bestFit="1" customWidth="1"/>
    <col min="11798" max="11798" width="12.7109375" style="54" bestFit="1" customWidth="1"/>
    <col min="11799" max="11800" width="5.7109375" style="54" customWidth="1"/>
    <col min="11801" max="11802" width="10.7109375" style="54" customWidth="1"/>
    <col min="11803" max="11803" width="6.140625" style="54" customWidth="1"/>
    <col min="11804" max="11804" width="8.140625" style="54" customWidth="1"/>
    <col min="11805" max="11807" width="4.28515625" style="54" customWidth="1"/>
    <col min="11808" max="11808" width="6.28515625" style="54" customWidth="1"/>
    <col min="11809" max="12035" width="11" style="54"/>
    <col min="12036" max="12036" width="4.140625" style="54" customWidth="1"/>
    <col min="12037" max="12037" width="8" style="54" customWidth="1"/>
    <col min="12038" max="12038" width="10.7109375" style="54" customWidth="1"/>
    <col min="12039" max="12039" width="8.140625" style="54" customWidth="1"/>
    <col min="12040" max="12045" width="8.42578125" style="54" customWidth="1"/>
    <col min="12046" max="12046" width="9.42578125" style="54" customWidth="1"/>
    <col min="12047" max="12047" width="71.42578125" style="54" customWidth="1"/>
    <col min="12048" max="12049" width="8.85546875" style="54" customWidth="1"/>
    <col min="12050" max="12050" width="30.7109375" style="54" customWidth="1"/>
    <col min="12051" max="12051" width="12.7109375" style="54" customWidth="1"/>
    <col min="12052" max="12052" width="11.85546875" style="54" customWidth="1"/>
    <col min="12053" max="12053" width="11" style="54" bestFit="1" customWidth="1"/>
    <col min="12054" max="12054" width="12.7109375" style="54" bestFit="1" customWidth="1"/>
    <col min="12055" max="12056" width="5.7109375" style="54" customWidth="1"/>
    <col min="12057" max="12058" width="10.7109375" style="54" customWidth="1"/>
    <col min="12059" max="12059" width="6.140625" style="54" customWidth="1"/>
    <col min="12060" max="12060" width="8.140625" style="54" customWidth="1"/>
    <col min="12061" max="12063" width="4.28515625" style="54" customWidth="1"/>
    <col min="12064" max="12064" width="6.28515625" style="54" customWidth="1"/>
    <col min="12065" max="12291" width="11" style="54"/>
    <col min="12292" max="12292" width="4.140625" style="54" customWidth="1"/>
    <col min="12293" max="12293" width="8" style="54" customWidth="1"/>
    <col min="12294" max="12294" width="10.7109375" style="54" customWidth="1"/>
    <col min="12295" max="12295" width="8.140625" style="54" customWidth="1"/>
    <col min="12296" max="12301" width="8.42578125" style="54" customWidth="1"/>
    <col min="12302" max="12302" width="9.42578125" style="54" customWidth="1"/>
    <col min="12303" max="12303" width="71.42578125" style="54" customWidth="1"/>
    <col min="12304" max="12305" width="8.85546875" style="54" customWidth="1"/>
    <col min="12306" max="12306" width="30.7109375" style="54" customWidth="1"/>
    <col min="12307" max="12307" width="12.7109375" style="54" customWidth="1"/>
    <col min="12308" max="12308" width="11.85546875" style="54" customWidth="1"/>
    <col min="12309" max="12309" width="11" style="54" bestFit="1" customWidth="1"/>
    <col min="12310" max="12310" width="12.7109375" style="54" bestFit="1" customWidth="1"/>
    <col min="12311" max="12312" width="5.7109375" style="54" customWidth="1"/>
    <col min="12313" max="12314" width="10.7109375" style="54" customWidth="1"/>
    <col min="12315" max="12315" width="6.140625" style="54" customWidth="1"/>
    <col min="12316" max="12316" width="8.140625" style="54" customWidth="1"/>
    <col min="12317" max="12319" width="4.28515625" style="54" customWidth="1"/>
    <col min="12320" max="12320" width="6.28515625" style="54" customWidth="1"/>
    <col min="12321" max="12547" width="11" style="54"/>
    <col min="12548" max="12548" width="4.140625" style="54" customWidth="1"/>
    <col min="12549" max="12549" width="8" style="54" customWidth="1"/>
    <col min="12550" max="12550" width="10.7109375" style="54" customWidth="1"/>
    <col min="12551" max="12551" width="8.140625" style="54" customWidth="1"/>
    <col min="12552" max="12557" width="8.42578125" style="54" customWidth="1"/>
    <col min="12558" max="12558" width="9.42578125" style="54" customWidth="1"/>
    <col min="12559" max="12559" width="71.42578125" style="54" customWidth="1"/>
    <col min="12560" max="12561" width="8.85546875" style="54" customWidth="1"/>
    <col min="12562" max="12562" width="30.7109375" style="54" customWidth="1"/>
    <col min="12563" max="12563" width="12.7109375" style="54" customWidth="1"/>
    <col min="12564" max="12564" width="11.85546875" style="54" customWidth="1"/>
    <col min="12565" max="12565" width="11" style="54" bestFit="1" customWidth="1"/>
    <col min="12566" max="12566" width="12.7109375" style="54" bestFit="1" customWidth="1"/>
    <col min="12567" max="12568" width="5.7109375" style="54" customWidth="1"/>
    <col min="12569" max="12570" width="10.7109375" style="54" customWidth="1"/>
    <col min="12571" max="12571" width="6.140625" style="54" customWidth="1"/>
    <col min="12572" max="12572" width="8.140625" style="54" customWidth="1"/>
    <col min="12573" max="12575" width="4.28515625" style="54" customWidth="1"/>
    <col min="12576" max="12576" width="6.28515625" style="54" customWidth="1"/>
    <col min="12577" max="12803" width="11" style="54"/>
    <col min="12804" max="12804" width="4.140625" style="54" customWidth="1"/>
    <col min="12805" max="12805" width="8" style="54" customWidth="1"/>
    <col min="12806" max="12806" width="10.7109375" style="54" customWidth="1"/>
    <col min="12807" max="12807" width="8.140625" style="54" customWidth="1"/>
    <col min="12808" max="12813" width="8.42578125" style="54" customWidth="1"/>
    <col min="12814" max="12814" width="9.42578125" style="54" customWidth="1"/>
    <col min="12815" max="12815" width="71.42578125" style="54" customWidth="1"/>
    <col min="12816" max="12817" width="8.85546875" style="54" customWidth="1"/>
    <col min="12818" max="12818" width="30.7109375" style="54" customWidth="1"/>
    <col min="12819" max="12819" width="12.7109375" style="54" customWidth="1"/>
    <col min="12820" max="12820" width="11.85546875" style="54" customWidth="1"/>
    <col min="12821" max="12821" width="11" style="54" bestFit="1" customWidth="1"/>
    <col min="12822" max="12822" width="12.7109375" style="54" bestFit="1" customWidth="1"/>
    <col min="12823" max="12824" width="5.7109375" style="54" customWidth="1"/>
    <col min="12825" max="12826" width="10.7109375" style="54" customWidth="1"/>
    <col min="12827" max="12827" width="6.140625" style="54" customWidth="1"/>
    <col min="12828" max="12828" width="8.140625" style="54" customWidth="1"/>
    <col min="12829" max="12831" width="4.28515625" style="54" customWidth="1"/>
    <col min="12832" max="12832" width="6.28515625" style="54" customWidth="1"/>
    <col min="12833" max="13059" width="11" style="54"/>
    <col min="13060" max="13060" width="4.140625" style="54" customWidth="1"/>
    <col min="13061" max="13061" width="8" style="54" customWidth="1"/>
    <col min="13062" max="13062" width="10.7109375" style="54" customWidth="1"/>
    <col min="13063" max="13063" width="8.140625" style="54" customWidth="1"/>
    <col min="13064" max="13069" width="8.42578125" style="54" customWidth="1"/>
    <col min="13070" max="13070" width="9.42578125" style="54" customWidth="1"/>
    <col min="13071" max="13071" width="71.42578125" style="54" customWidth="1"/>
    <col min="13072" max="13073" width="8.85546875" style="54" customWidth="1"/>
    <col min="13074" max="13074" width="30.7109375" style="54" customWidth="1"/>
    <col min="13075" max="13075" width="12.7109375" style="54" customWidth="1"/>
    <col min="13076" max="13076" width="11.85546875" style="54" customWidth="1"/>
    <col min="13077" max="13077" width="11" style="54" bestFit="1" customWidth="1"/>
    <col min="13078" max="13078" width="12.7109375" style="54" bestFit="1" customWidth="1"/>
    <col min="13079" max="13080" width="5.7109375" style="54" customWidth="1"/>
    <col min="13081" max="13082" width="10.7109375" style="54" customWidth="1"/>
    <col min="13083" max="13083" width="6.140625" style="54" customWidth="1"/>
    <col min="13084" max="13084" width="8.140625" style="54" customWidth="1"/>
    <col min="13085" max="13087" width="4.28515625" style="54" customWidth="1"/>
    <col min="13088" max="13088" width="6.28515625" style="54" customWidth="1"/>
    <col min="13089" max="13315" width="11" style="54"/>
    <col min="13316" max="13316" width="4.140625" style="54" customWidth="1"/>
    <col min="13317" max="13317" width="8" style="54" customWidth="1"/>
    <col min="13318" max="13318" width="10.7109375" style="54" customWidth="1"/>
    <col min="13319" max="13319" width="8.140625" style="54" customWidth="1"/>
    <col min="13320" max="13325" width="8.42578125" style="54" customWidth="1"/>
    <col min="13326" max="13326" width="9.42578125" style="54" customWidth="1"/>
    <col min="13327" max="13327" width="71.42578125" style="54" customWidth="1"/>
    <col min="13328" max="13329" width="8.85546875" style="54" customWidth="1"/>
    <col min="13330" max="13330" width="30.7109375" style="54" customWidth="1"/>
    <col min="13331" max="13331" width="12.7109375" style="54" customWidth="1"/>
    <col min="13332" max="13332" width="11.85546875" style="54" customWidth="1"/>
    <col min="13333" max="13333" width="11" style="54" bestFit="1" customWidth="1"/>
    <col min="13334" max="13334" width="12.7109375" style="54" bestFit="1" customWidth="1"/>
    <col min="13335" max="13336" width="5.7109375" style="54" customWidth="1"/>
    <col min="13337" max="13338" width="10.7109375" style="54" customWidth="1"/>
    <col min="13339" max="13339" width="6.140625" style="54" customWidth="1"/>
    <col min="13340" max="13340" width="8.140625" style="54" customWidth="1"/>
    <col min="13341" max="13343" width="4.28515625" style="54" customWidth="1"/>
    <col min="13344" max="13344" width="6.28515625" style="54" customWidth="1"/>
    <col min="13345" max="13571" width="11" style="54"/>
    <col min="13572" max="13572" width="4.140625" style="54" customWidth="1"/>
    <col min="13573" max="13573" width="8" style="54" customWidth="1"/>
    <col min="13574" max="13574" width="10.7109375" style="54" customWidth="1"/>
    <col min="13575" max="13575" width="8.140625" style="54" customWidth="1"/>
    <col min="13576" max="13581" width="8.42578125" style="54" customWidth="1"/>
    <col min="13582" max="13582" width="9.42578125" style="54" customWidth="1"/>
    <col min="13583" max="13583" width="71.42578125" style="54" customWidth="1"/>
    <col min="13584" max="13585" width="8.85546875" style="54" customWidth="1"/>
    <col min="13586" max="13586" width="30.7109375" style="54" customWidth="1"/>
    <col min="13587" max="13587" width="12.7109375" style="54" customWidth="1"/>
    <col min="13588" max="13588" width="11.85546875" style="54" customWidth="1"/>
    <col min="13589" max="13589" width="11" style="54" bestFit="1" customWidth="1"/>
    <col min="13590" max="13590" width="12.7109375" style="54" bestFit="1" customWidth="1"/>
    <col min="13591" max="13592" width="5.7109375" style="54" customWidth="1"/>
    <col min="13593" max="13594" width="10.7109375" style="54" customWidth="1"/>
    <col min="13595" max="13595" width="6.140625" style="54" customWidth="1"/>
    <col min="13596" max="13596" width="8.140625" style="54" customWidth="1"/>
    <col min="13597" max="13599" width="4.28515625" style="54" customWidth="1"/>
    <col min="13600" max="13600" width="6.28515625" style="54" customWidth="1"/>
    <col min="13601" max="13827" width="11" style="54"/>
    <col min="13828" max="13828" width="4.140625" style="54" customWidth="1"/>
    <col min="13829" max="13829" width="8" style="54" customWidth="1"/>
    <col min="13830" max="13830" width="10.7109375" style="54" customWidth="1"/>
    <col min="13831" max="13831" width="8.140625" style="54" customWidth="1"/>
    <col min="13832" max="13837" width="8.42578125" style="54" customWidth="1"/>
    <col min="13838" max="13838" width="9.42578125" style="54" customWidth="1"/>
    <col min="13839" max="13839" width="71.42578125" style="54" customWidth="1"/>
    <col min="13840" max="13841" width="8.85546875" style="54" customWidth="1"/>
    <col min="13842" max="13842" width="30.7109375" style="54" customWidth="1"/>
    <col min="13843" max="13843" width="12.7109375" style="54" customWidth="1"/>
    <col min="13844" max="13844" width="11.85546875" style="54" customWidth="1"/>
    <col min="13845" max="13845" width="11" style="54" bestFit="1" customWidth="1"/>
    <col min="13846" max="13846" width="12.7109375" style="54" bestFit="1" customWidth="1"/>
    <col min="13847" max="13848" width="5.7109375" style="54" customWidth="1"/>
    <col min="13849" max="13850" width="10.7109375" style="54" customWidth="1"/>
    <col min="13851" max="13851" width="6.140625" style="54" customWidth="1"/>
    <col min="13852" max="13852" width="8.140625" style="54" customWidth="1"/>
    <col min="13853" max="13855" width="4.28515625" style="54" customWidth="1"/>
    <col min="13856" max="13856" width="6.28515625" style="54" customWidth="1"/>
    <col min="13857" max="14083" width="11" style="54"/>
    <col min="14084" max="14084" width="4.140625" style="54" customWidth="1"/>
    <col min="14085" max="14085" width="8" style="54" customWidth="1"/>
    <col min="14086" max="14086" width="10.7109375" style="54" customWidth="1"/>
    <col min="14087" max="14087" width="8.140625" style="54" customWidth="1"/>
    <col min="14088" max="14093" width="8.42578125" style="54" customWidth="1"/>
    <col min="14094" max="14094" width="9.42578125" style="54" customWidth="1"/>
    <col min="14095" max="14095" width="71.42578125" style="54" customWidth="1"/>
    <col min="14096" max="14097" width="8.85546875" style="54" customWidth="1"/>
    <col min="14098" max="14098" width="30.7109375" style="54" customWidth="1"/>
    <col min="14099" max="14099" width="12.7109375" style="54" customWidth="1"/>
    <col min="14100" max="14100" width="11.85546875" style="54" customWidth="1"/>
    <col min="14101" max="14101" width="11" style="54" bestFit="1" customWidth="1"/>
    <col min="14102" max="14102" width="12.7109375" style="54" bestFit="1" customWidth="1"/>
    <col min="14103" max="14104" width="5.7109375" style="54" customWidth="1"/>
    <col min="14105" max="14106" width="10.7109375" style="54" customWidth="1"/>
    <col min="14107" max="14107" width="6.140625" style="54" customWidth="1"/>
    <col min="14108" max="14108" width="8.140625" style="54" customWidth="1"/>
    <col min="14109" max="14111" width="4.28515625" style="54" customWidth="1"/>
    <col min="14112" max="14112" width="6.28515625" style="54" customWidth="1"/>
    <col min="14113" max="14339" width="11" style="54"/>
    <col min="14340" max="14340" width="4.140625" style="54" customWidth="1"/>
    <col min="14341" max="14341" width="8" style="54" customWidth="1"/>
    <col min="14342" max="14342" width="10.7109375" style="54" customWidth="1"/>
    <col min="14343" max="14343" width="8.140625" style="54" customWidth="1"/>
    <col min="14344" max="14349" width="8.42578125" style="54" customWidth="1"/>
    <col min="14350" max="14350" width="9.42578125" style="54" customWidth="1"/>
    <col min="14351" max="14351" width="71.42578125" style="54" customWidth="1"/>
    <col min="14352" max="14353" width="8.85546875" style="54" customWidth="1"/>
    <col min="14354" max="14354" width="30.7109375" style="54" customWidth="1"/>
    <col min="14355" max="14355" width="12.7109375" style="54" customWidth="1"/>
    <col min="14356" max="14356" width="11.85546875" style="54" customWidth="1"/>
    <col min="14357" max="14357" width="11" style="54" bestFit="1" customWidth="1"/>
    <col min="14358" max="14358" width="12.7109375" style="54" bestFit="1" customWidth="1"/>
    <col min="14359" max="14360" width="5.7109375" style="54" customWidth="1"/>
    <col min="14361" max="14362" width="10.7109375" style="54" customWidth="1"/>
    <col min="14363" max="14363" width="6.140625" style="54" customWidth="1"/>
    <col min="14364" max="14364" width="8.140625" style="54" customWidth="1"/>
    <col min="14365" max="14367" width="4.28515625" style="54" customWidth="1"/>
    <col min="14368" max="14368" width="6.28515625" style="54" customWidth="1"/>
    <col min="14369" max="14595" width="11" style="54"/>
    <col min="14596" max="14596" width="4.140625" style="54" customWidth="1"/>
    <col min="14597" max="14597" width="8" style="54" customWidth="1"/>
    <col min="14598" max="14598" width="10.7109375" style="54" customWidth="1"/>
    <col min="14599" max="14599" width="8.140625" style="54" customWidth="1"/>
    <col min="14600" max="14605" width="8.42578125" style="54" customWidth="1"/>
    <col min="14606" max="14606" width="9.42578125" style="54" customWidth="1"/>
    <col min="14607" max="14607" width="71.42578125" style="54" customWidth="1"/>
    <col min="14608" max="14609" width="8.85546875" style="54" customWidth="1"/>
    <col min="14610" max="14610" width="30.7109375" style="54" customWidth="1"/>
    <col min="14611" max="14611" width="12.7109375" style="54" customWidth="1"/>
    <col min="14612" max="14612" width="11.85546875" style="54" customWidth="1"/>
    <col min="14613" max="14613" width="11" style="54" bestFit="1" customWidth="1"/>
    <col min="14614" max="14614" width="12.7109375" style="54" bestFit="1" customWidth="1"/>
    <col min="14615" max="14616" width="5.7109375" style="54" customWidth="1"/>
    <col min="14617" max="14618" width="10.7109375" style="54" customWidth="1"/>
    <col min="14619" max="14619" width="6.140625" style="54" customWidth="1"/>
    <col min="14620" max="14620" width="8.140625" style="54" customWidth="1"/>
    <col min="14621" max="14623" width="4.28515625" style="54" customWidth="1"/>
    <col min="14624" max="14624" width="6.28515625" style="54" customWidth="1"/>
    <col min="14625" max="14851" width="11" style="54"/>
    <col min="14852" max="14852" width="4.140625" style="54" customWidth="1"/>
    <col min="14853" max="14853" width="8" style="54" customWidth="1"/>
    <col min="14854" max="14854" width="10.7109375" style="54" customWidth="1"/>
    <col min="14855" max="14855" width="8.140625" style="54" customWidth="1"/>
    <col min="14856" max="14861" width="8.42578125" style="54" customWidth="1"/>
    <col min="14862" max="14862" width="9.42578125" style="54" customWidth="1"/>
    <col min="14863" max="14863" width="71.42578125" style="54" customWidth="1"/>
    <col min="14864" max="14865" width="8.85546875" style="54" customWidth="1"/>
    <col min="14866" max="14866" width="30.7109375" style="54" customWidth="1"/>
    <col min="14867" max="14867" width="12.7109375" style="54" customWidth="1"/>
    <col min="14868" max="14868" width="11.85546875" style="54" customWidth="1"/>
    <col min="14869" max="14869" width="11" style="54" bestFit="1" customWidth="1"/>
    <col min="14870" max="14870" width="12.7109375" style="54" bestFit="1" customWidth="1"/>
    <col min="14871" max="14872" width="5.7109375" style="54" customWidth="1"/>
    <col min="14873" max="14874" width="10.7109375" style="54" customWidth="1"/>
    <col min="14875" max="14875" width="6.140625" style="54" customWidth="1"/>
    <col min="14876" max="14876" width="8.140625" style="54" customWidth="1"/>
    <col min="14877" max="14879" width="4.28515625" style="54" customWidth="1"/>
    <col min="14880" max="14880" width="6.28515625" style="54" customWidth="1"/>
    <col min="14881" max="15107" width="11" style="54"/>
    <col min="15108" max="15108" width="4.140625" style="54" customWidth="1"/>
    <col min="15109" max="15109" width="8" style="54" customWidth="1"/>
    <col min="15110" max="15110" width="10.7109375" style="54" customWidth="1"/>
    <col min="15111" max="15111" width="8.140625" style="54" customWidth="1"/>
    <col min="15112" max="15117" width="8.42578125" style="54" customWidth="1"/>
    <col min="15118" max="15118" width="9.42578125" style="54" customWidth="1"/>
    <col min="15119" max="15119" width="71.42578125" style="54" customWidth="1"/>
    <col min="15120" max="15121" width="8.85546875" style="54" customWidth="1"/>
    <col min="15122" max="15122" width="30.7109375" style="54" customWidth="1"/>
    <col min="15123" max="15123" width="12.7109375" style="54" customWidth="1"/>
    <col min="15124" max="15124" width="11.85546875" style="54" customWidth="1"/>
    <col min="15125" max="15125" width="11" style="54" bestFit="1" customWidth="1"/>
    <col min="15126" max="15126" width="12.7109375" style="54" bestFit="1" customWidth="1"/>
    <col min="15127" max="15128" width="5.7109375" style="54" customWidth="1"/>
    <col min="15129" max="15130" width="10.7109375" style="54" customWidth="1"/>
    <col min="15131" max="15131" width="6.140625" style="54" customWidth="1"/>
    <col min="15132" max="15132" width="8.140625" style="54" customWidth="1"/>
    <col min="15133" max="15135" width="4.28515625" style="54" customWidth="1"/>
    <col min="15136" max="15136" width="6.28515625" style="54" customWidth="1"/>
    <col min="15137" max="15363" width="11" style="54"/>
    <col min="15364" max="15364" width="4.140625" style="54" customWidth="1"/>
    <col min="15365" max="15365" width="8" style="54" customWidth="1"/>
    <col min="15366" max="15366" width="10.7109375" style="54" customWidth="1"/>
    <col min="15367" max="15367" width="8.140625" style="54" customWidth="1"/>
    <col min="15368" max="15373" width="8.42578125" style="54" customWidth="1"/>
    <col min="15374" max="15374" width="9.42578125" style="54" customWidth="1"/>
    <col min="15375" max="15375" width="71.42578125" style="54" customWidth="1"/>
    <col min="15376" max="15377" width="8.85546875" style="54" customWidth="1"/>
    <col min="15378" max="15378" width="30.7109375" style="54" customWidth="1"/>
    <col min="15379" max="15379" width="12.7109375" style="54" customWidth="1"/>
    <col min="15380" max="15380" width="11.85546875" style="54" customWidth="1"/>
    <col min="15381" max="15381" width="11" style="54" bestFit="1" customWidth="1"/>
    <col min="15382" max="15382" width="12.7109375" style="54" bestFit="1" customWidth="1"/>
    <col min="15383" max="15384" width="5.7109375" style="54" customWidth="1"/>
    <col min="15385" max="15386" width="10.7109375" style="54" customWidth="1"/>
    <col min="15387" max="15387" width="6.140625" style="54" customWidth="1"/>
    <col min="15388" max="15388" width="8.140625" style="54" customWidth="1"/>
    <col min="15389" max="15391" width="4.28515625" style="54" customWidth="1"/>
    <col min="15392" max="15392" width="6.28515625" style="54" customWidth="1"/>
    <col min="15393" max="15619" width="11" style="54"/>
    <col min="15620" max="15620" width="4.140625" style="54" customWidth="1"/>
    <col min="15621" max="15621" width="8" style="54" customWidth="1"/>
    <col min="15622" max="15622" width="10.7109375" style="54" customWidth="1"/>
    <col min="15623" max="15623" width="8.140625" style="54" customWidth="1"/>
    <col min="15624" max="15629" width="8.42578125" style="54" customWidth="1"/>
    <col min="15630" max="15630" width="9.42578125" style="54" customWidth="1"/>
    <col min="15631" max="15631" width="71.42578125" style="54" customWidth="1"/>
    <col min="15632" max="15633" width="8.85546875" style="54" customWidth="1"/>
    <col min="15634" max="15634" width="30.7109375" style="54" customWidth="1"/>
    <col min="15635" max="15635" width="12.7109375" style="54" customWidth="1"/>
    <col min="15636" max="15636" width="11.85546875" style="54" customWidth="1"/>
    <col min="15637" max="15637" width="11" style="54" bestFit="1" customWidth="1"/>
    <col min="15638" max="15638" width="12.7109375" style="54" bestFit="1" customWidth="1"/>
    <col min="15639" max="15640" width="5.7109375" style="54" customWidth="1"/>
    <col min="15641" max="15642" width="10.7109375" style="54" customWidth="1"/>
    <col min="15643" max="15643" width="6.140625" style="54" customWidth="1"/>
    <col min="15644" max="15644" width="8.140625" style="54" customWidth="1"/>
    <col min="15645" max="15647" width="4.28515625" style="54" customWidth="1"/>
    <col min="15648" max="15648" width="6.28515625" style="54" customWidth="1"/>
    <col min="15649" max="15875" width="11" style="54"/>
    <col min="15876" max="15876" width="4.140625" style="54" customWidth="1"/>
    <col min="15877" max="15877" width="8" style="54" customWidth="1"/>
    <col min="15878" max="15878" width="10.7109375" style="54" customWidth="1"/>
    <col min="15879" max="15879" width="8.140625" style="54" customWidth="1"/>
    <col min="15880" max="15885" width="8.42578125" style="54" customWidth="1"/>
    <col min="15886" max="15886" width="9.42578125" style="54" customWidth="1"/>
    <col min="15887" max="15887" width="71.42578125" style="54" customWidth="1"/>
    <col min="15888" max="15889" width="8.85546875" style="54" customWidth="1"/>
    <col min="15890" max="15890" width="30.7109375" style="54" customWidth="1"/>
    <col min="15891" max="15891" width="12.7109375" style="54" customWidth="1"/>
    <col min="15892" max="15892" width="11.85546875" style="54" customWidth="1"/>
    <col min="15893" max="15893" width="11" style="54" bestFit="1" customWidth="1"/>
    <col min="15894" max="15894" width="12.7109375" style="54" bestFit="1" customWidth="1"/>
    <col min="15895" max="15896" width="5.7109375" style="54" customWidth="1"/>
    <col min="15897" max="15898" width="10.7109375" style="54" customWidth="1"/>
    <col min="15899" max="15899" width="6.140625" style="54" customWidth="1"/>
    <col min="15900" max="15900" width="8.140625" style="54" customWidth="1"/>
    <col min="15901" max="15903" width="4.28515625" style="54" customWidth="1"/>
    <col min="15904" max="15904" width="6.28515625" style="54" customWidth="1"/>
    <col min="15905" max="16131" width="11" style="54"/>
    <col min="16132" max="16132" width="4.140625" style="54" customWidth="1"/>
    <col min="16133" max="16133" width="8" style="54" customWidth="1"/>
    <col min="16134" max="16134" width="10.7109375" style="54" customWidth="1"/>
    <col min="16135" max="16135" width="8.140625" style="54" customWidth="1"/>
    <col min="16136" max="16141" width="8.42578125" style="54" customWidth="1"/>
    <col min="16142" max="16142" width="9.42578125" style="54" customWidth="1"/>
    <col min="16143" max="16143" width="71.42578125" style="54" customWidth="1"/>
    <col min="16144" max="16145" width="8.85546875" style="54" customWidth="1"/>
    <col min="16146" max="16146" width="30.7109375" style="54" customWidth="1"/>
    <col min="16147" max="16147" width="12.7109375" style="54" customWidth="1"/>
    <col min="16148" max="16148" width="11.85546875" style="54" customWidth="1"/>
    <col min="16149" max="16149" width="11" style="54" bestFit="1" customWidth="1"/>
    <col min="16150" max="16150" width="12.7109375" style="54" bestFit="1" customWidth="1"/>
    <col min="16151" max="16152" width="5.7109375" style="54" customWidth="1"/>
    <col min="16153" max="16154" width="10.7109375" style="54" customWidth="1"/>
    <col min="16155" max="16155" width="6.140625" style="54" customWidth="1"/>
    <col min="16156" max="16156" width="8.140625" style="54" customWidth="1"/>
    <col min="16157" max="16159" width="4.28515625" style="54" customWidth="1"/>
    <col min="16160" max="16160" width="6.28515625" style="54" customWidth="1"/>
    <col min="16161" max="16384" width="11" style="54"/>
  </cols>
  <sheetData>
    <row r="1" spans="1:35" s="45" customFormat="1" ht="4.5" customHeight="1" x14ac:dyDescent="0.25">
      <c r="F1" s="46"/>
      <c r="G1" s="46"/>
      <c r="H1" s="46"/>
      <c r="I1" s="46"/>
      <c r="O1" s="47"/>
      <c r="P1" s="47"/>
      <c r="Q1" s="48"/>
      <c r="R1" s="48"/>
      <c r="S1" s="48"/>
      <c r="T1" s="48"/>
    </row>
    <row r="2" spans="1:35" s="45" customFormat="1" ht="18" customHeight="1" x14ac:dyDescent="0.25">
      <c r="A2" s="157" t="s">
        <v>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5" s="45" customFormat="1" ht="18.75" customHeight="1" thickBot="1" x14ac:dyDescent="0.3">
      <c r="A3" s="157" t="s">
        <v>162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5" s="45" customFormat="1" ht="15.75" customHeight="1" thickBot="1" x14ac:dyDescent="0.3">
      <c r="A4" s="158" t="s">
        <v>165</v>
      </c>
      <c r="B4" s="159"/>
      <c r="C4" s="159"/>
      <c r="D4" s="160"/>
      <c r="E4" s="35" t="s">
        <v>277</v>
      </c>
      <c r="F4" s="42"/>
      <c r="G4" s="33"/>
      <c r="H4" s="59" t="s">
        <v>166</v>
      </c>
      <c r="I4" s="34"/>
      <c r="J4" s="174"/>
      <c r="K4" s="175"/>
      <c r="L4" s="33"/>
      <c r="M4" s="161"/>
      <c r="N4" s="161"/>
      <c r="O4" s="36"/>
      <c r="P4" s="36"/>
      <c r="Q4" s="36"/>
      <c r="R4" s="36"/>
      <c r="S4" s="36"/>
      <c r="T4" s="36"/>
      <c r="U4" s="168" t="s">
        <v>169</v>
      </c>
      <c r="V4" s="169"/>
      <c r="W4" s="169"/>
      <c r="X4" s="169"/>
      <c r="Y4" s="169"/>
      <c r="Z4" s="169"/>
      <c r="AA4" s="169"/>
      <c r="AB4" s="169"/>
      <c r="AC4" s="169"/>
      <c r="AD4" s="169"/>
      <c r="AE4" s="169"/>
      <c r="AF4" s="170"/>
    </row>
    <row r="5" spans="1:35" s="45" customFormat="1" ht="27.75" customHeight="1" thickBot="1" x14ac:dyDescent="0.3">
      <c r="A5" s="162" t="s">
        <v>167</v>
      </c>
      <c r="B5" s="163"/>
      <c r="C5" s="163"/>
      <c r="D5" s="164"/>
      <c r="E5" s="39"/>
      <c r="F5" s="33"/>
      <c r="G5" s="37"/>
      <c r="H5" s="60" t="s">
        <v>170</v>
      </c>
      <c r="I5" s="38"/>
      <c r="J5" s="165"/>
      <c r="K5" s="166"/>
      <c r="L5" s="33"/>
      <c r="M5" s="33"/>
      <c r="N5" s="33"/>
      <c r="O5" s="36"/>
      <c r="P5" s="36"/>
      <c r="Q5" s="36"/>
      <c r="R5" s="36"/>
      <c r="S5" s="36"/>
      <c r="T5" s="36"/>
      <c r="U5" s="36"/>
      <c r="V5" s="167"/>
      <c r="W5" s="167"/>
      <c r="X5" s="167"/>
      <c r="Y5" s="167"/>
      <c r="Z5" s="167"/>
      <c r="AA5" s="167"/>
      <c r="AB5" s="167"/>
      <c r="AC5" s="167"/>
      <c r="AD5" s="167"/>
      <c r="AE5" s="167"/>
      <c r="AF5" s="167"/>
    </row>
    <row r="6" spans="1:35" s="45" customFormat="1" ht="27.75" customHeight="1" thickBot="1" x14ac:dyDescent="0.3">
      <c r="A6" s="171" t="s">
        <v>168</v>
      </c>
      <c r="B6" s="172"/>
      <c r="C6" s="172"/>
      <c r="D6" s="173"/>
      <c r="E6" s="41"/>
      <c r="F6" s="33"/>
      <c r="G6" s="37"/>
      <c r="H6" s="61" t="s">
        <v>171</v>
      </c>
      <c r="I6" s="40"/>
      <c r="J6" s="176"/>
      <c r="K6" s="177"/>
      <c r="L6" s="33"/>
      <c r="M6" s="33"/>
      <c r="N6" s="33"/>
      <c r="O6" s="36"/>
      <c r="P6" s="36"/>
      <c r="Q6" s="36"/>
      <c r="R6" s="36"/>
      <c r="S6" s="36"/>
      <c r="T6" s="36"/>
      <c r="U6" s="59" t="s">
        <v>158</v>
      </c>
      <c r="V6" s="174"/>
      <c r="W6" s="178"/>
      <c r="X6" s="178"/>
      <c r="Y6" s="178"/>
      <c r="Z6" s="178"/>
      <c r="AA6" s="178"/>
      <c r="AB6" s="178"/>
      <c r="AC6" s="178"/>
      <c r="AD6" s="178"/>
      <c r="AE6" s="178"/>
      <c r="AF6" s="175"/>
    </row>
    <row r="7" spans="1:35" s="45" customFormat="1" ht="15.75" customHeight="1" thickBot="1" x14ac:dyDescent="0.3">
      <c r="A7" s="179"/>
      <c r="B7" s="179"/>
      <c r="C7" s="179"/>
      <c r="D7" s="179"/>
      <c r="E7" s="179"/>
      <c r="F7" s="179"/>
      <c r="G7" s="179"/>
      <c r="H7" s="179"/>
      <c r="I7" s="179"/>
      <c r="J7" s="179"/>
      <c r="K7" s="179"/>
      <c r="L7" s="179"/>
      <c r="M7" s="179"/>
      <c r="N7" s="179"/>
      <c r="O7" s="36"/>
      <c r="P7" s="36"/>
      <c r="Q7" s="36"/>
      <c r="R7" s="36"/>
      <c r="S7" s="36"/>
      <c r="T7" s="36"/>
      <c r="U7" s="62" t="s">
        <v>159</v>
      </c>
      <c r="V7" s="180"/>
      <c r="W7" s="181"/>
      <c r="X7" s="181"/>
      <c r="Y7" s="181"/>
      <c r="Z7" s="181"/>
      <c r="AA7" s="181"/>
      <c r="AB7" s="181"/>
      <c r="AC7" s="181"/>
      <c r="AD7" s="181"/>
      <c r="AE7" s="181"/>
      <c r="AF7" s="182"/>
    </row>
    <row r="8" spans="1:35" s="45" customFormat="1" ht="33" customHeight="1" x14ac:dyDescent="0.25">
      <c r="A8" s="158" t="s">
        <v>172</v>
      </c>
      <c r="B8" s="159"/>
      <c r="C8" s="159"/>
      <c r="D8" s="160"/>
      <c r="E8" s="35"/>
      <c r="F8" s="183"/>
      <c r="G8" s="161"/>
      <c r="H8" s="161"/>
      <c r="I8" s="43"/>
      <c r="J8" s="161"/>
      <c r="K8" s="161"/>
      <c r="L8" s="161"/>
      <c r="M8" s="161"/>
      <c r="N8" s="161"/>
      <c r="O8" s="36"/>
      <c r="P8" s="36"/>
      <c r="Q8" s="36"/>
      <c r="R8" s="36"/>
      <c r="S8" s="36"/>
      <c r="T8" s="36"/>
      <c r="U8" s="60" t="s">
        <v>160</v>
      </c>
      <c r="V8" s="180"/>
      <c r="W8" s="181"/>
      <c r="X8" s="181"/>
      <c r="Y8" s="181"/>
      <c r="Z8" s="181"/>
      <c r="AA8" s="181"/>
      <c r="AB8" s="181"/>
      <c r="AC8" s="181"/>
      <c r="AD8" s="181"/>
      <c r="AE8" s="181"/>
      <c r="AF8" s="182"/>
      <c r="AH8" s="49"/>
      <c r="AI8" s="49"/>
    </row>
    <row r="9" spans="1:35" s="45" customFormat="1" ht="28.5" customHeight="1" thickBot="1" x14ac:dyDescent="0.3">
      <c r="A9" s="171" t="s">
        <v>173</v>
      </c>
      <c r="B9" s="172"/>
      <c r="C9" s="172"/>
      <c r="D9" s="173"/>
      <c r="E9" s="44"/>
      <c r="F9" s="185"/>
      <c r="G9" s="184"/>
      <c r="H9" s="184"/>
      <c r="I9" s="43"/>
      <c r="J9" s="184"/>
      <c r="K9" s="184"/>
      <c r="L9" s="184"/>
      <c r="M9" s="184"/>
      <c r="N9" s="184"/>
      <c r="O9" s="36"/>
      <c r="P9" s="36"/>
      <c r="Q9" s="36"/>
      <c r="R9" s="36"/>
      <c r="S9" s="36"/>
      <c r="T9" s="36"/>
      <c r="U9" s="63" t="s">
        <v>161</v>
      </c>
      <c r="V9" s="186"/>
      <c r="W9" s="187"/>
      <c r="X9" s="187"/>
      <c r="Y9" s="187"/>
      <c r="Z9" s="187"/>
      <c r="AA9" s="187"/>
      <c r="AB9" s="187"/>
      <c r="AC9" s="187"/>
      <c r="AD9" s="187"/>
      <c r="AE9" s="187"/>
      <c r="AF9" s="188"/>
    </row>
    <row r="10" spans="1:35" s="49" customFormat="1" ht="51.75" customHeight="1" x14ac:dyDescent="0.25">
      <c r="A10" s="144" t="s">
        <v>1</v>
      </c>
      <c r="B10" s="145"/>
      <c r="C10" s="145"/>
      <c r="D10" s="145"/>
      <c r="E10" s="145"/>
      <c r="F10" s="145"/>
      <c r="G10" s="145"/>
      <c r="H10" s="145"/>
      <c r="I10" s="145"/>
      <c r="J10" s="145"/>
      <c r="K10" s="145"/>
      <c r="L10" s="145"/>
      <c r="M10" s="145"/>
      <c r="N10" s="146"/>
      <c r="O10" s="147" t="s">
        <v>2</v>
      </c>
      <c r="P10" s="145"/>
      <c r="Q10" s="145"/>
      <c r="R10" s="145"/>
      <c r="S10" s="145"/>
      <c r="T10" s="145"/>
      <c r="U10" s="146"/>
      <c r="V10" s="147" t="s">
        <v>3</v>
      </c>
      <c r="W10" s="145"/>
      <c r="X10" s="145"/>
      <c r="Y10" s="145"/>
      <c r="Z10" s="146"/>
      <c r="AA10" s="147" t="s">
        <v>4</v>
      </c>
      <c r="AB10" s="145"/>
      <c r="AC10" s="145"/>
      <c r="AD10" s="145"/>
      <c r="AE10" s="146"/>
      <c r="AF10" s="64" t="s">
        <v>5</v>
      </c>
    </row>
    <row r="11" spans="1:35" s="45" customFormat="1" ht="18" customHeight="1" x14ac:dyDescent="0.25">
      <c r="A11" s="65">
        <v>1</v>
      </c>
      <c r="B11" s="66">
        <v>2</v>
      </c>
      <c r="C11" s="66">
        <v>3</v>
      </c>
      <c r="D11" s="133">
        <v>4</v>
      </c>
      <c r="E11" s="135"/>
      <c r="F11" s="67">
        <v>5</v>
      </c>
      <c r="G11" s="67">
        <v>6</v>
      </c>
      <c r="H11" s="67">
        <v>7</v>
      </c>
      <c r="I11" s="133">
        <v>8</v>
      </c>
      <c r="J11" s="134"/>
      <c r="K11" s="134"/>
      <c r="L11" s="68">
        <v>9</v>
      </c>
      <c r="M11" s="133">
        <v>10</v>
      </c>
      <c r="N11" s="135"/>
      <c r="O11" s="69">
        <v>11</v>
      </c>
      <c r="P11" s="69">
        <v>12</v>
      </c>
      <c r="Q11" s="69">
        <v>13</v>
      </c>
      <c r="R11" s="69">
        <v>14</v>
      </c>
      <c r="S11" s="69">
        <v>15</v>
      </c>
      <c r="T11" s="69">
        <v>16</v>
      </c>
      <c r="U11" s="69">
        <v>17</v>
      </c>
      <c r="V11" s="66">
        <v>18</v>
      </c>
      <c r="W11" s="66">
        <v>19</v>
      </c>
      <c r="X11" s="66">
        <v>20</v>
      </c>
      <c r="Y11" s="66">
        <v>21</v>
      </c>
      <c r="Z11" s="66">
        <v>22</v>
      </c>
      <c r="AA11" s="133">
        <v>23</v>
      </c>
      <c r="AB11" s="134"/>
      <c r="AC11" s="134"/>
      <c r="AD11" s="134"/>
      <c r="AE11" s="135"/>
      <c r="AF11" s="70">
        <v>24</v>
      </c>
    </row>
    <row r="12" spans="1:35" s="45" customFormat="1" ht="87.75" hidden="1" customHeight="1" thickTop="1" thickBot="1" x14ac:dyDescent="0.3">
      <c r="A12" s="151" t="s">
        <v>6</v>
      </c>
      <c r="B12" s="67"/>
      <c r="C12" s="140" t="s">
        <v>56</v>
      </c>
      <c r="D12" s="140" t="s">
        <v>163</v>
      </c>
      <c r="E12" s="67"/>
      <c r="F12" s="140" t="s">
        <v>7</v>
      </c>
      <c r="G12" s="67"/>
      <c r="H12" s="140" t="s">
        <v>8</v>
      </c>
      <c r="I12" s="67"/>
      <c r="J12" s="148" t="s">
        <v>9</v>
      </c>
      <c r="K12" s="149"/>
      <c r="L12" s="150"/>
      <c r="M12" s="148" t="s">
        <v>10</v>
      </c>
      <c r="N12" s="150"/>
      <c r="O12" s="153" t="s">
        <v>135</v>
      </c>
      <c r="P12" s="71"/>
      <c r="Q12" s="153" t="s">
        <v>129</v>
      </c>
      <c r="R12" s="71"/>
      <c r="S12" s="153" t="s">
        <v>131</v>
      </c>
      <c r="T12" s="155" t="s">
        <v>164</v>
      </c>
      <c r="U12" s="140" t="s">
        <v>11</v>
      </c>
      <c r="V12" s="138" t="s">
        <v>12</v>
      </c>
      <c r="W12" s="140" t="s">
        <v>13</v>
      </c>
      <c r="X12" s="140" t="s">
        <v>14</v>
      </c>
      <c r="Y12" s="140" t="s">
        <v>132</v>
      </c>
      <c r="Z12" s="67" t="s">
        <v>15</v>
      </c>
      <c r="AA12" s="67"/>
      <c r="AB12" s="142" t="s">
        <v>136</v>
      </c>
      <c r="AC12" s="142" t="s">
        <v>16</v>
      </c>
      <c r="AD12" s="142" t="s">
        <v>17</v>
      </c>
      <c r="AE12" s="142" t="s">
        <v>18</v>
      </c>
      <c r="AF12" s="136" t="s">
        <v>19</v>
      </c>
    </row>
    <row r="13" spans="1:35" s="45" customFormat="1" ht="94.5" customHeight="1" thickBot="1" x14ac:dyDescent="0.3">
      <c r="A13" s="152"/>
      <c r="B13" s="72" t="s">
        <v>55</v>
      </c>
      <c r="C13" s="141"/>
      <c r="D13" s="141"/>
      <c r="E13" s="72" t="s">
        <v>157</v>
      </c>
      <c r="F13" s="141"/>
      <c r="G13" s="72" t="s">
        <v>104</v>
      </c>
      <c r="H13" s="141"/>
      <c r="I13" s="72" t="s">
        <v>179</v>
      </c>
      <c r="J13" s="72" t="s">
        <v>20</v>
      </c>
      <c r="K13" s="72" t="s">
        <v>137</v>
      </c>
      <c r="L13" s="72" t="s">
        <v>21</v>
      </c>
      <c r="M13" s="72" t="s">
        <v>174</v>
      </c>
      <c r="N13" s="72" t="s">
        <v>134</v>
      </c>
      <c r="O13" s="154"/>
      <c r="P13" s="73" t="s">
        <v>128</v>
      </c>
      <c r="Q13" s="154"/>
      <c r="R13" s="73" t="s">
        <v>130</v>
      </c>
      <c r="S13" s="154"/>
      <c r="T13" s="156"/>
      <c r="U13" s="141"/>
      <c r="V13" s="139"/>
      <c r="W13" s="141"/>
      <c r="X13" s="141"/>
      <c r="Y13" s="141"/>
      <c r="Z13" s="72" t="s">
        <v>133</v>
      </c>
      <c r="AA13" s="74" t="s">
        <v>175</v>
      </c>
      <c r="AB13" s="143"/>
      <c r="AC13" s="143"/>
      <c r="AD13" s="143"/>
      <c r="AE13" s="143"/>
      <c r="AF13" s="137"/>
    </row>
    <row r="14" spans="1:35" ht="44.25" customHeight="1" thickBot="1" x14ac:dyDescent="0.3">
      <c r="A14" s="81">
        <v>1</v>
      </c>
      <c r="B14" s="17">
        <v>2017</v>
      </c>
      <c r="C14" s="54" t="s">
        <v>762</v>
      </c>
      <c r="D14" s="90">
        <v>4</v>
      </c>
      <c r="E14" s="3" t="str">
        <f>IF(D14=1,'Tipo '!$B$2,IF(D14=2,'Tipo '!$B$3,IF(D14=3,'Tipo '!$B$4,IF(D14=4,'Tipo '!$B$5,IF(D14=5,'Tipo '!$B$6,IF(D14=6,'Tipo '!$B$7,IF(D14=7,'Tipo '!$B$8,IF(D14=8,'Tipo '!$B$9,IF(D14=9,'Tipo '!$B$10,IF(D14=10,'Tipo '!$B$11,IF(D14=11,'Tipo '!$B$12,IF(D14=12,'Tipo '!$B$13,IF(D14=13,'Tipo '!$B$14,IF(D14=14,'Tipo '!$B$15,IF(D14=15,'Tipo '!$B$16,IF(D14=16,'Tipo '!$B$17,IF(D14=17,'Tipo '!$B$18,IF(D14=18,'Tipo '!$B$19,IF(D14=19,'Tipo '!$B$20,"No ha seleccionado un tipo de contrato válido")))))))))))))))))))</f>
        <v>CONTRATOS DE PRESTACIÓN DE SERVICIOS</v>
      </c>
      <c r="F14" s="90" t="s">
        <v>108</v>
      </c>
      <c r="G14" s="3" t="s">
        <v>117</v>
      </c>
      <c r="H14" s="81" t="s">
        <v>419</v>
      </c>
      <c r="I14" s="54" t="s">
        <v>176</v>
      </c>
      <c r="J14" s="54">
        <v>1</v>
      </c>
      <c r="K14" s="50"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Prevención y atención de la maternidad y la paternidad tempranas</v>
      </c>
      <c r="L14" s="54">
        <v>0</v>
      </c>
      <c r="M14" s="95" t="s">
        <v>549</v>
      </c>
      <c r="N14" s="23" t="s">
        <v>556</v>
      </c>
      <c r="O14" s="21">
        <v>621000</v>
      </c>
      <c r="P14" s="21"/>
      <c r="Q14" s="22"/>
      <c r="R14" s="54">
        <v>0</v>
      </c>
      <c r="S14" s="103">
        <v>2600000</v>
      </c>
      <c r="T14" s="22">
        <v>621000</v>
      </c>
      <c r="U14" s="22">
        <v>621000</v>
      </c>
      <c r="V14" s="104">
        <v>42774</v>
      </c>
      <c r="W14" s="104">
        <v>42794</v>
      </c>
      <c r="X14" s="105">
        <v>42852</v>
      </c>
      <c r="Y14" s="17">
        <v>60</v>
      </c>
      <c r="Z14" s="17">
        <v>0</v>
      </c>
      <c r="AA14" s="51"/>
      <c r="AB14" s="17"/>
      <c r="AC14" s="17" t="s">
        <v>760</v>
      </c>
      <c r="AD14" s="17"/>
      <c r="AE14" s="17"/>
      <c r="AF14" s="52">
        <f>SUM(U14/T14)</f>
        <v>1</v>
      </c>
      <c r="AG14" s="53"/>
      <c r="AH14" s="53" t="b">
        <f>IF(I14="Funcionamiento",J14=0,J14="")</f>
        <v>0</v>
      </c>
    </row>
    <row r="15" spans="1:35" ht="44.25" customHeight="1" thickBot="1" x14ac:dyDescent="0.3">
      <c r="A15" s="81">
        <v>2</v>
      </c>
      <c r="B15" s="17">
        <v>2017</v>
      </c>
      <c r="C15" s="54" t="s">
        <v>761</v>
      </c>
      <c r="D15" s="90">
        <v>16</v>
      </c>
      <c r="E15" s="3" t="str">
        <f>IF(D15=1,'Tipo '!$B$2,IF(D15=2,'Tipo '!$B$3,IF(D15=3,'Tipo '!$B$4,IF(D15=4,'Tipo '!$B$5,IF(D15=5,'Tipo '!$B$6,IF(D15=6,'Tipo '!$B$7,IF(D15=7,'Tipo '!$B$8,IF(D15=8,'Tipo '!$B$9,IF(D15=9,'Tipo '!$B$10,IF(D15=10,'Tipo '!$B$11,IF(D15=11,'Tipo '!$B$12,IF(D15=12,'Tipo '!$B$13,IF(D15=13,'Tipo '!$B$14,IF(D15=14,'Tipo '!$B$15,IF(D15=15,'Tipo '!$B$16,IF(D15=16,'Tipo '!$B$17,IF(D15=17,'Tipo '!$B$18,IF(D15=18,'Tipo '!$B$19,IF(D15=19,'Tipo '!$B$20,"No ha seleccionado un tipo de contrato válido")))))))))))))))))))</f>
        <v>CONTRATOS INTERADMINISTRATIVOS</v>
      </c>
      <c r="F15" s="90" t="s">
        <v>108</v>
      </c>
      <c r="G15" s="130" t="s">
        <v>112</v>
      </c>
      <c r="H15" s="91" t="s">
        <v>420</v>
      </c>
      <c r="I15" s="54" t="s">
        <v>176</v>
      </c>
      <c r="J15" s="54">
        <v>1</v>
      </c>
      <c r="K15" s="50"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Prevención y atención de la maternidad y la paternidad tempranas</v>
      </c>
      <c r="L15" s="54">
        <v>0</v>
      </c>
      <c r="M15" s="96" t="s">
        <v>758</v>
      </c>
      <c r="N15" s="81" t="s">
        <v>703</v>
      </c>
      <c r="O15" s="21">
        <v>295992449</v>
      </c>
      <c r="P15" s="21"/>
      <c r="Q15" s="22"/>
      <c r="R15" s="54">
        <v>1</v>
      </c>
      <c r="S15" s="103">
        <v>783333</v>
      </c>
      <c r="T15" s="22">
        <v>325032924</v>
      </c>
      <c r="U15" s="22">
        <v>295922467</v>
      </c>
      <c r="V15" s="106">
        <v>42776</v>
      </c>
      <c r="W15" s="106">
        <v>42776</v>
      </c>
      <c r="X15" s="106">
        <v>43078</v>
      </c>
      <c r="Y15" s="17">
        <v>300</v>
      </c>
      <c r="Z15" s="17">
        <v>30</v>
      </c>
      <c r="AA15" s="51"/>
      <c r="AB15" s="17"/>
      <c r="AC15" s="17" t="s">
        <v>760</v>
      </c>
      <c r="AD15" s="17"/>
      <c r="AE15" s="17"/>
      <c r="AF15" s="52">
        <f t="shared" ref="AF15:AF81" si="0">SUM(U15/T15)</f>
        <v>0.9104384360767096</v>
      </c>
      <c r="AG15" s="53"/>
      <c r="AH15" s="53" t="b">
        <f t="shared" ref="AH15:AH81" si="1">IF(I15="Funcionamiento",J15=0,J15="")</f>
        <v>0</v>
      </c>
    </row>
    <row r="16" spans="1:35" ht="44.25" customHeight="1" thickBot="1" x14ac:dyDescent="0.3">
      <c r="A16" s="81">
        <v>3</v>
      </c>
      <c r="B16" s="17">
        <v>2017</v>
      </c>
      <c r="C16" s="86" t="s">
        <v>278</v>
      </c>
      <c r="D16" s="90">
        <v>19</v>
      </c>
      <c r="E16" s="3" t="str">
        <f>IF(D16=1,'Tipo '!$B$2,IF(D16=2,'Tipo '!$B$3,IF(D16=3,'Tipo '!$B$4,IF(D16=4,'Tipo '!$B$5,IF(D16=5,'Tipo '!$B$6,IF(D16=6,'Tipo '!$B$7,IF(D16=7,'Tipo '!$B$8,IF(D16=8,'Tipo '!$B$9,IF(D16=9,'Tipo '!$B$10,IF(D16=10,'Tipo '!$B$11,IF(D16=11,'Tipo '!$B$12,IF(D16=12,'Tipo '!$B$13,IF(D16=13,'Tipo '!$B$14,IF(D16=14,'Tipo '!$B$15,IF(D16=15,'Tipo '!$B$16,IF(D16=16,'Tipo '!$B$17,IF(D16=17,'Tipo '!$B$18,IF(D16=18,'Tipo '!$B$19,IF(D16=19,'Tipo '!$B$20,"No ha seleccionado un tipo de contrato válido")))))))))))))))))))</f>
        <v>OTROS</v>
      </c>
      <c r="F16" s="90" t="s">
        <v>105</v>
      </c>
      <c r="G16" s="3" t="s">
        <v>123</v>
      </c>
      <c r="H16" s="86" t="s">
        <v>421</v>
      </c>
      <c r="I16" s="54" t="s">
        <v>177</v>
      </c>
      <c r="J16" s="54">
        <v>45</v>
      </c>
      <c r="K16" s="50"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54">
        <v>1326</v>
      </c>
      <c r="M16" s="86">
        <v>1022362455</v>
      </c>
      <c r="N16" s="23" t="s">
        <v>557</v>
      </c>
      <c r="O16" s="21">
        <v>21200000</v>
      </c>
      <c r="P16" s="21"/>
      <c r="Q16" s="22"/>
      <c r="R16" s="54">
        <v>1</v>
      </c>
      <c r="S16" s="103">
        <v>579300955</v>
      </c>
      <c r="T16" s="22">
        <v>26500000</v>
      </c>
      <c r="U16" s="22">
        <v>24644999</v>
      </c>
      <c r="V16" s="108" t="s">
        <v>704</v>
      </c>
      <c r="W16" s="108" t="s">
        <v>704</v>
      </c>
      <c r="X16" s="105">
        <v>43099</v>
      </c>
      <c r="Y16" s="17">
        <v>240</v>
      </c>
      <c r="Z16" s="17">
        <v>60</v>
      </c>
      <c r="AA16" s="51"/>
      <c r="AB16" s="17"/>
      <c r="AC16" s="17" t="s">
        <v>548</v>
      </c>
      <c r="AD16" s="17" t="s">
        <v>760</v>
      </c>
      <c r="AE16" s="17"/>
      <c r="AF16" s="52">
        <f t="shared" si="0"/>
        <v>0.92999996226415094</v>
      </c>
      <c r="AG16" s="53"/>
      <c r="AH16" s="53" t="b">
        <f t="shared" si="1"/>
        <v>0</v>
      </c>
    </row>
    <row r="17" spans="1:34" ht="44.25" customHeight="1" thickBot="1" x14ac:dyDescent="0.3">
      <c r="A17" s="81">
        <v>4</v>
      </c>
      <c r="B17" s="17">
        <v>2017</v>
      </c>
      <c r="C17" s="86" t="s">
        <v>279</v>
      </c>
      <c r="D17" s="90">
        <v>4</v>
      </c>
      <c r="E17" s="3" t="str">
        <f>IF(D17=1,'Tipo '!$B$2,IF(D17=2,'Tipo '!$B$3,IF(D17=3,'Tipo '!$B$4,IF(D17=4,'Tipo '!$B$5,IF(D17=5,'Tipo '!$B$6,IF(D17=6,'Tipo '!$B$7,IF(D17=7,'Tipo '!$B$8,IF(D17=8,'Tipo '!$B$9,IF(D17=9,'Tipo '!$B$10,IF(D17=10,'Tipo '!$B$11,IF(D17=11,'Tipo '!$B$12,IF(D17=12,'Tipo '!$B$13,IF(D17=13,'Tipo '!$B$14,IF(D17=14,'Tipo '!$B$15,IF(D17=15,'Tipo '!$B$16,IF(D17=16,'Tipo '!$B$17,IF(D17=17,'Tipo '!$B$18,IF(D17=18,'Tipo '!$B$19,IF(D17=19,'Tipo '!$B$20,"No ha seleccionado un tipo de contrato válido")))))))))))))))))))</f>
        <v>CONTRATOS DE PRESTACIÓN DE SERVICIOS</v>
      </c>
      <c r="F17" s="90" t="s">
        <v>109</v>
      </c>
      <c r="G17" s="17" t="s">
        <v>126</v>
      </c>
      <c r="H17" s="86" t="s">
        <v>422</v>
      </c>
      <c r="I17" s="54" t="s">
        <v>177</v>
      </c>
      <c r="J17" s="54">
        <v>45</v>
      </c>
      <c r="K17" s="50"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54">
        <v>1326</v>
      </c>
      <c r="M17" s="86">
        <v>52808564</v>
      </c>
      <c r="N17" s="23" t="s">
        <v>558</v>
      </c>
      <c r="O17" s="21">
        <v>44000000</v>
      </c>
      <c r="P17" s="21"/>
      <c r="Q17" s="22"/>
      <c r="R17" s="54">
        <v>1</v>
      </c>
      <c r="S17" s="103">
        <v>347555171</v>
      </c>
      <c r="T17" s="22">
        <v>58300000</v>
      </c>
      <c r="U17" s="22">
        <v>51150000</v>
      </c>
      <c r="V17" s="108" t="s">
        <v>704</v>
      </c>
      <c r="W17" s="108" t="s">
        <v>704</v>
      </c>
      <c r="X17" s="105">
        <v>43115</v>
      </c>
      <c r="Y17" s="17">
        <v>240</v>
      </c>
      <c r="Z17" s="17">
        <v>77</v>
      </c>
      <c r="AA17" s="51"/>
      <c r="AB17" s="17"/>
      <c r="AC17" s="17" t="s">
        <v>760</v>
      </c>
      <c r="AD17" s="17"/>
      <c r="AE17" s="17"/>
      <c r="AF17" s="52">
        <f t="shared" ref="AF17:AF18" si="2">SUM(U17/T17)</f>
        <v>0.87735849056603776</v>
      </c>
      <c r="AG17" s="53"/>
      <c r="AH17" s="53" t="b">
        <f t="shared" ref="AH17:AH18" si="3">IF(I17="Funcionamiento",J17=0,J17="")</f>
        <v>0</v>
      </c>
    </row>
    <row r="18" spans="1:34" ht="44.25" customHeight="1" thickBot="1" x14ac:dyDescent="0.3">
      <c r="A18" s="81">
        <v>5</v>
      </c>
      <c r="B18" s="17">
        <v>2017</v>
      </c>
      <c r="C18" s="86" t="s">
        <v>280</v>
      </c>
      <c r="D18" s="90">
        <v>5</v>
      </c>
      <c r="E18" s="3" t="str">
        <f>IF(D18=1,'Tipo '!$B$2,IF(D18=2,'Tipo '!$B$3,IF(D18=3,'Tipo '!$B$4,IF(D18=4,'Tipo '!$B$5,IF(D18=5,'Tipo '!$B$6,IF(D18=6,'Tipo '!$B$7,IF(D18=7,'Tipo '!$B$8,IF(D18=8,'Tipo '!$B$9,IF(D18=9,'Tipo '!$B$10,IF(D18=10,'Tipo '!$B$11,IF(D18=11,'Tipo '!$B$12,IF(D18=12,'Tipo '!$B$13,IF(D18=13,'Tipo '!$B$14,IF(D18=14,'Tipo '!$B$15,IF(D18=15,'Tipo '!$B$16,IF(D18=16,'Tipo '!$B$17,IF(D18=17,'Tipo '!$B$18,IF(D18=18,'Tipo '!$B$19,IF(D18=19,'Tipo '!$B$20,"No ha seleccionado un tipo de contrato válido")))))))))))))))))))</f>
        <v>CONTRATOS DE PRESTACIÓN DE SERVICIOS PROFESIONALES Y DE APOYO A LA GESTIÓN</v>
      </c>
      <c r="F18" s="90" t="s">
        <v>108</v>
      </c>
      <c r="G18" s="3" t="s">
        <v>117</v>
      </c>
      <c r="H18" s="86" t="s">
        <v>423</v>
      </c>
      <c r="I18" s="54" t="s">
        <v>177</v>
      </c>
      <c r="J18" s="54">
        <v>45</v>
      </c>
      <c r="K18" s="50"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54">
        <v>1326</v>
      </c>
      <c r="M18" s="86">
        <v>19385050</v>
      </c>
      <c r="N18" s="23" t="s">
        <v>559</v>
      </c>
      <c r="O18" s="21">
        <v>15200000</v>
      </c>
      <c r="P18" s="21"/>
      <c r="Q18" s="22"/>
      <c r="R18" s="54">
        <v>1</v>
      </c>
      <c r="S18" s="103">
        <v>1156010763</v>
      </c>
      <c r="T18" s="22">
        <v>19000000</v>
      </c>
      <c r="U18" s="22">
        <v>17670000</v>
      </c>
      <c r="V18" s="108" t="s">
        <v>704</v>
      </c>
      <c r="W18" s="108" t="s">
        <v>704</v>
      </c>
      <c r="X18" s="105">
        <v>43099</v>
      </c>
      <c r="Y18" s="17">
        <v>240</v>
      </c>
      <c r="Z18" s="17">
        <v>60</v>
      </c>
      <c r="AA18" s="51"/>
      <c r="AB18" s="17"/>
      <c r="AC18" s="17" t="s">
        <v>548</v>
      </c>
      <c r="AD18" s="17" t="s">
        <v>760</v>
      </c>
      <c r="AE18" s="17"/>
      <c r="AF18" s="52">
        <f t="shared" si="2"/>
        <v>0.93</v>
      </c>
      <c r="AG18" s="53"/>
      <c r="AH18" s="53" t="b">
        <f t="shared" si="3"/>
        <v>0</v>
      </c>
    </row>
    <row r="19" spans="1:34" ht="44.25" customHeight="1" thickBot="1" x14ac:dyDescent="0.3">
      <c r="A19" s="81">
        <v>6</v>
      </c>
      <c r="B19" s="17">
        <v>2017</v>
      </c>
      <c r="C19" s="86" t="s">
        <v>281</v>
      </c>
      <c r="D19" s="90">
        <v>5</v>
      </c>
      <c r="E19" s="3" t="str">
        <f>IF(D19=1,'Tipo '!$B$2,IF(D19=2,'Tipo '!$B$3,IF(D19=3,'Tipo '!$B$4,IF(D19=4,'Tipo '!$B$5,IF(D19=5,'Tipo '!$B$6,IF(D19=6,'Tipo '!$B$7,IF(D19=7,'Tipo '!$B$8,IF(D19=8,'Tipo '!$B$9,IF(D19=9,'Tipo '!$B$10,IF(D19=10,'Tipo '!$B$11,IF(D19=11,'Tipo '!$B$12,IF(D19=12,'Tipo '!$B$13,IF(D19=13,'Tipo '!$B$14,IF(D19=14,'Tipo '!$B$15,IF(D19=15,'Tipo '!$B$16,IF(D19=16,'Tipo '!$B$17,IF(D19=17,'Tipo '!$B$18,IF(D19=18,'Tipo '!$B$19,IF(D19=19,'Tipo '!$B$20,"No ha seleccionado un tipo de contrato válido")))))))))))))))))))</f>
        <v>CONTRATOS DE PRESTACIÓN DE SERVICIOS PROFESIONALES Y DE APOYO A LA GESTIÓN</v>
      </c>
      <c r="F19" s="90" t="s">
        <v>108</v>
      </c>
      <c r="G19" s="3" t="s">
        <v>117</v>
      </c>
      <c r="H19" s="86" t="s">
        <v>424</v>
      </c>
      <c r="I19" s="54" t="s">
        <v>177</v>
      </c>
      <c r="J19" s="54">
        <v>45</v>
      </c>
      <c r="K19" s="50"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54">
        <v>1326</v>
      </c>
      <c r="M19" s="86">
        <v>79310723</v>
      </c>
      <c r="N19" s="23" t="s">
        <v>560</v>
      </c>
      <c r="O19" s="21">
        <v>15600000</v>
      </c>
      <c r="P19" s="21"/>
      <c r="Q19" s="22"/>
      <c r="R19" s="54">
        <v>1</v>
      </c>
      <c r="S19" s="103">
        <v>93760760</v>
      </c>
      <c r="T19" s="22">
        <v>20670000</v>
      </c>
      <c r="U19" s="22">
        <v>18135000</v>
      </c>
      <c r="V19" s="108" t="s">
        <v>704</v>
      </c>
      <c r="W19" s="108" t="s">
        <v>704</v>
      </c>
      <c r="X19" s="105">
        <v>43115</v>
      </c>
      <c r="Y19" s="17">
        <v>240</v>
      </c>
      <c r="Z19" s="17">
        <v>77</v>
      </c>
      <c r="AA19" s="51"/>
      <c r="AB19" s="17"/>
      <c r="AC19" s="17" t="s">
        <v>760</v>
      </c>
      <c r="AD19" s="17"/>
      <c r="AE19" s="17"/>
      <c r="AF19" s="52">
        <f t="shared" si="0"/>
        <v>0.87735849056603776</v>
      </c>
      <c r="AG19" s="53"/>
      <c r="AH19" s="53" t="b">
        <f t="shared" si="1"/>
        <v>0</v>
      </c>
    </row>
    <row r="20" spans="1:34" ht="44.25" customHeight="1" thickBot="1" x14ac:dyDescent="0.3">
      <c r="A20" s="81">
        <v>7</v>
      </c>
      <c r="B20" s="17">
        <v>2017</v>
      </c>
      <c r="C20" s="86" t="s">
        <v>282</v>
      </c>
      <c r="D20" s="90">
        <v>5</v>
      </c>
      <c r="E20" s="3" t="str">
        <f>IF(D20=1,'Tipo '!$B$2,IF(D20=2,'Tipo '!$B$3,IF(D20=3,'Tipo '!$B$4,IF(D20=4,'Tipo '!$B$5,IF(D20=5,'Tipo '!$B$6,IF(D20=6,'Tipo '!$B$7,IF(D20=7,'Tipo '!$B$8,IF(D20=8,'Tipo '!$B$9,IF(D20=9,'Tipo '!$B$10,IF(D20=10,'Tipo '!$B$11,IF(D20=11,'Tipo '!$B$12,IF(D20=12,'Tipo '!$B$13,IF(D20=13,'Tipo '!$B$14,IF(D20=14,'Tipo '!$B$15,IF(D20=15,'Tipo '!$B$16,IF(D20=16,'Tipo '!$B$17,IF(D20=17,'Tipo '!$B$18,IF(D20=18,'Tipo '!$B$19,IF(D20=19,'Tipo '!$B$20,"No ha seleccionado un tipo de contrato válido")))))))))))))))))))</f>
        <v>CONTRATOS DE PRESTACIÓN DE SERVICIOS PROFESIONALES Y DE APOYO A LA GESTIÓN</v>
      </c>
      <c r="F20" s="90" t="s">
        <v>108</v>
      </c>
      <c r="G20" s="3" t="s">
        <v>117</v>
      </c>
      <c r="H20" s="86" t="s">
        <v>425</v>
      </c>
      <c r="I20" s="54" t="s">
        <v>177</v>
      </c>
      <c r="J20" s="54">
        <v>45</v>
      </c>
      <c r="K20" s="50"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54">
        <v>1326</v>
      </c>
      <c r="M20" s="86">
        <v>40989527</v>
      </c>
      <c r="N20" s="23" t="s">
        <v>561</v>
      </c>
      <c r="O20" s="21">
        <v>44000000</v>
      </c>
      <c r="P20" s="21"/>
      <c r="Q20" s="22"/>
      <c r="R20" s="54">
        <v>1</v>
      </c>
      <c r="S20" s="103">
        <v>558651578</v>
      </c>
      <c r="T20" s="22">
        <v>58300000</v>
      </c>
      <c r="U20" s="22">
        <v>51150000</v>
      </c>
      <c r="V20" s="108" t="s">
        <v>705</v>
      </c>
      <c r="W20" s="108" t="s">
        <v>704</v>
      </c>
      <c r="X20" s="105">
        <v>43115</v>
      </c>
      <c r="Y20" s="17">
        <v>240</v>
      </c>
      <c r="Z20" s="17">
        <v>77</v>
      </c>
      <c r="AA20" s="51"/>
      <c r="AB20" s="17"/>
      <c r="AC20" s="17" t="s">
        <v>760</v>
      </c>
      <c r="AD20" s="17"/>
      <c r="AE20" s="17"/>
      <c r="AF20" s="52">
        <f t="shared" si="0"/>
        <v>0.87735849056603776</v>
      </c>
      <c r="AG20" s="53"/>
      <c r="AH20" s="53" t="b">
        <f t="shared" si="1"/>
        <v>0</v>
      </c>
    </row>
    <row r="21" spans="1:34" ht="44.25" customHeight="1" thickBot="1" x14ac:dyDescent="0.3">
      <c r="A21" s="81">
        <v>8</v>
      </c>
      <c r="B21" s="17">
        <v>2017</v>
      </c>
      <c r="C21" s="86" t="s">
        <v>283</v>
      </c>
      <c r="D21" s="90">
        <v>5</v>
      </c>
      <c r="E21" s="3" t="str">
        <f>IF(D21=1,'Tipo '!$B$2,IF(D21=2,'Tipo '!$B$3,IF(D21=3,'Tipo '!$B$4,IF(D21=4,'Tipo '!$B$5,IF(D21=5,'Tipo '!$B$6,IF(D21=6,'Tipo '!$B$7,IF(D21=7,'Tipo '!$B$8,IF(D21=8,'Tipo '!$B$9,IF(D21=9,'Tipo '!$B$10,IF(D21=10,'Tipo '!$B$11,IF(D21=11,'Tipo '!$B$12,IF(D21=12,'Tipo '!$B$13,IF(D21=13,'Tipo '!$B$14,IF(D21=14,'Tipo '!$B$15,IF(D21=15,'Tipo '!$B$16,IF(D21=16,'Tipo '!$B$17,IF(D21=17,'Tipo '!$B$18,IF(D21=18,'Tipo '!$B$19,IF(D21=19,'Tipo '!$B$20,"No ha seleccionado un tipo de contrato válido")))))))))))))))))))</f>
        <v>CONTRATOS DE PRESTACIÓN DE SERVICIOS PROFESIONALES Y DE APOYO A LA GESTIÓN</v>
      </c>
      <c r="F21" s="90" t="s">
        <v>108</v>
      </c>
      <c r="G21" s="3" t="s">
        <v>117</v>
      </c>
      <c r="H21" s="86" t="s">
        <v>426</v>
      </c>
      <c r="I21" s="54" t="s">
        <v>177</v>
      </c>
      <c r="J21" s="54">
        <v>45</v>
      </c>
      <c r="K21" s="50"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54">
        <v>1326</v>
      </c>
      <c r="M21" s="86">
        <v>1030583992</v>
      </c>
      <c r="N21" s="23" t="s">
        <v>562</v>
      </c>
      <c r="O21" s="21">
        <v>25600000</v>
      </c>
      <c r="P21" s="21"/>
      <c r="Q21" s="22"/>
      <c r="R21" s="54">
        <v>1</v>
      </c>
      <c r="S21" s="103">
        <v>6000000</v>
      </c>
      <c r="T21" s="22">
        <v>32000000</v>
      </c>
      <c r="U21" s="22">
        <v>29760000</v>
      </c>
      <c r="V21" s="108" t="s">
        <v>704</v>
      </c>
      <c r="W21" s="108" t="s">
        <v>704</v>
      </c>
      <c r="X21" s="105">
        <v>43099</v>
      </c>
      <c r="Y21" s="17">
        <v>240</v>
      </c>
      <c r="Z21" s="17">
        <v>60</v>
      </c>
      <c r="AA21" s="51"/>
      <c r="AB21" s="17"/>
      <c r="AC21" s="17" t="s">
        <v>548</v>
      </c>
      <c r="AD21" s="17" t="s">
        <v>760</v>
      </c>
      <c r="AE21" s="17"/>
      <c r="AF21" s="52">
        <f t="shared" si="0"/>
        <v>0.93</v>
      </c>
      <c r="AG21" s="53"/>
      <c r="AH21" s="53" t="b">
        <f t="shared" si="1"/>
        <v>0</v>
      </c>
    </row>
    <row r="22" spans="1:34" ht="44.25" customHeight="1" thickBot="1" x14ac:dyDescent="0.3">
      <c r="A22" s="81">
        <v>9</v>
      </c>
      <c r="B22" s="17">
        <v>2017</v>
      </c>
      <c r="C22" s="86" t="s">
        <v>284</v>
      </c>
      <c r="D22" s="90">
        <v>5</v>
      </c>
      <c r="E22" s="3" t="str">
        <f>IF(D22=1,'Tipo '!$B$2,IF(D22=2,'Tipo '!$B$3,IF(D22=3,'Tipo '!$B$4,IF(D22=4,'Tipo '!$B$5,IF(D22=5,'Tipo '!$B$6,IF(D22=6,'Tipo '!$B$7,IF(D22=7,'Tipo '!$B$8,IF(D22=8,'Tipo '!$B$9,IF(D22=9,'Tipo '!$B$10,IF(D22=10,'Tipo '!$B$11,IF(D22=11,'Tipo '!$B$12,IF(D22=12,'Tipo '!$B$13,IF(D22=13,'Tipo '!$B$14,IF(D22=14,'Tipo '!$B$15,IF(D22=15,'Tipo '!$B$16,IF(D22=16,'Tipo '!$B$17,IF(D22=17,'Tipo '!$B$18,IF(D22=18,'Tipo '!$B$19,IF(D22=19,'Tipo '!$B$20,"No ha seleccionado un tipo de contrato válido")))))))))))))))))))</f>
        <v>CONTRATOS DE PRESTACIÓN DE SERVICIOS PROFESIONALES Y DE APOYO A LA GESTIÓN</v>
      </c>
      <c r="F22" s="90" t="s">
        <v>108</v>
      </c>
      <c r="G22" s="3" t="s">
        <v>117</v>
      </c>
      <c r="H22" s="86" t="s">
        <v>427</v>
      </c>
      <c r="I22" s="54" t="s">
        <v>177</v>
      </c>
      <c r="J22" s="54">
        <v>45</v>
      </c>
      <c r="K22" s="50"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54">
        <v>1326</v>
      </c>
      <c r="M22" s="86">
        <v>52849930</v>
      </c>
      <c r="N22" s="23" t="s">
        <v>563</v>
      </c>
      <c r="O22" s="21">
        <v>36000000</v>
      </c>
      <c r="P22" s="21"/>
      <c r="Q22" s="22"/>
      <c r="R22" s="54">
        <v>2</v>
      </c>
      <c r="S22" s="103">
        <v>54012384</v>
      </c>
      <c r="T22" s="22">
        <v>44700000</v>
      </c>
      <c r="U22" s="22">
        <v>41550000</v>
      </c>
      <c r="V22" s="108" t="s">
        <v>706</v>
      </c>
      <c r="W22" s="108" t="s">
        <v>706</v>
      </c>
      <c r="X22" s="105">
        <v>43099</v>
      </c>
      <c r="Y22" s="17">
        <v>240</v>
      </c>
      <c r="Z22" s="17">
        <v>58</v>
      </c>
      <c r="AA22" s="51"/>
      <c r="AB22" s="17"/>
      <c r="AC22" s="17" t="s">
        <v>760</v>
      </c>
      <c r="AD22" s="17"/>
      <c r="AE22" s="17"/>
      <c r="AF22" s="52">
        <f t="shared" si="0"/>
        <v>0.92953020134228193</v>
      </c>
      <c r="AG22" s="53"/>
      <c r="AH22" s="53" t="b">
        <f t="shared" si="1"/>
        <v>0</v>
      </c>
    </row>
    <row r="23" spans="1:34" ht="44.25" customHeight="1" thickBot="1" x14ac:dyDescent="0.3">
      <c r="A23" s="81">
        <v>10</v>
      </c>
      <c r="B23" s="17">
        <v>2017</v>
      </c>
      <c r="C23" s="86" t="s">
        <v>285</v>
      </c>
      <c r="D23" s="90">
        <v>5</v>
      </c>
      <c r="E23" s="3" t="str">
        <f>IF(D23=1,'Tipo '!$B$2,IF(D23=2,'Tipo '!$B$3,IF(D23=3,'Tipo '!$B$4,IF(D23=4,'Tipo '!$B$5,IF(D23=5,'Tipo '!$B$6,IF(D23=6,'Tipo '!$B$7,IF(D23=7,'Tipo '!$B$8,IF(D23=8,'Tipo '!$B$9,IF(D23=9,'Tipo '!$B$10,IF(D23=10,'Tipo '!$B$11,IF(D23=11,'Tipo '!$B$12,IF(D23=12,'Tipo '!$B$13,IF(D23=13,'Tipo '!$B$14,IF(D23=14,'Tipo '!$B$15,IF(D23=15,'Tipo '!$B$16,IF(D23=16,'Tipo '!$B$17,IF(D23=17,'Tipo '!$B$18,IF(D23=18,'Tipo '!$B$19,IF(D23=19,'Tipo '!$B$20,"No ha seleccionado un tipo de contrato válido")))))))))))))))))))</f>
        <v>CONTRATOS DE PRESTACIÓN DE SERVICIOS PROFESIONALES Y DE APOYO A LA GESTIÓN</v>
      </c>
      <c r="F23" s="90" t="s">
        <v>108</v>
      </c>
      <c r="G23" s="3" t="s">
        <v>117</v>
      </c>
      <c r="H23" s="86" t="s">
        <v>427</v>
      </c>
      <c r="I23" s="54" t="s">
        <v>177</v>
      </c>
      <c r="J23" s="54">
        <v>45</v>
      </c>
      <c r="K23" s="50"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54">
        <v>1326</v>
      </c>
      <c r="M23" s="86">
        <v>1064976799</v>
      </c>
      <c r="N23" s="23" t="s">
        <v>564</v>
      </c>
      <c r="O23" s="21">
        <v>36000000</v>
      </c>
      <c r="P23" s="21"/>
      <c r="Q23" s="22"/>
      <c r="R23" s="54">
        <v>2</v>
      </c>
      <c r="S23" s="103">
        <v>30080000</v>
      </c>
      <c r="T23" s="22">
        <v>44700000</v>
      </c>
      <c r="U23" s="22">
        <v>41550000</v>
      </c>
      <c r="V23" s="108" t="s">
        <v>706</v>
      </c>
      <c r="W23" s="108" t="s">
        <v>706</v>
      </c>
      <c r="X23" s="105">
        <v>43099</v>
      </c>
      <c r="Y23" s="17">
        <v>240</v>
      </c>
      <c r="Z23" s="17">
        <v>58</v>
      </c>
      <c r="AA23" s="51"/>
      <c r="AB23" s="17"/>
      <c r="AC23" s="17" t="s">
        <v>548</v>
      </c>
      <c r="AD23" s="17" t="s">
        <v>760</v>
      </c>
      <c r="AE23" s="17"/>
      <c r="AF23" s="52">
        <f t="shared" si="0"/>
        <v>0.92953020134228193</v>
      </c>
      <c r="AG23" s="53"/>
      <c r="AH23" s="53" t="b">
        <f t="shared" si="1"/>
        <v>0</v>
      </c>
    </row>
    <row r="24" spans="1:34" ht="44.25" customHeight="1" thickBot="1" x14ac:dyDescent="0.3">
      <c r="A24" s="81">
        <v>11</v>
      </c>
      <c r="B24" s="17">
        <v>2017</v>
      </c>
      <c r="C24" s="86" t="s">
        <v>286</v>
      </c>
      <c r="D24" s="90">
        <v>5</v>
      </c>
      <c r="E24" s="3" t="str">
        <f>IF(D24=1,'Tipo '!$B$2,IF(D24=2,'Tipo '!$B$3,IF(D24=3,'Tipo '!$B$4,IF(D24=4,'Tipo '!$B$5,IF(D24=5,'Tipo '!$B$6,IF(D24=6,'Tipo '!$B$7,IF(D24=7,'Tipo '!$B$8,IF(D24=8,'Tipo '!$B$9,IF(D24=9,'Tipo '!$B$10,IF(D24=10,'Tipo '!$B$11,IF(D24=11,'Tipo '!$B$12,IF(D24=12,'Tipo '!$B$13,IF(D24=13,'Tipo '!$B$14,IF(D24=14,'Tipo '!$B$15,IF(D24=15,'Tipo '!$B$16,IF(D24=16,'Tipo '!$B$17,IF(D24=17,'Tipo '!$B$18,IF(D24=18,'Tipo '!$B$19,IF(D24=19,'Tipo '!$B$20,"No ha seleccionado un tipo de contrato válido")))))))))))))))))))</f>
        <v>CONTRATOS DE PRESTACIÓN DE SERVICIOS PROFESIONALES Y DE APOYO A LA GESTIÓN</v>
      </c>
      <c r="F24" s="90" t="s">
        <v>108</v>
      </c>
      <c r="G24" s="3" t="s">
        <v>117</v>
      </c>
      <c r="H24" s="86" t="s">
        <v>427</v>
      </c>
      <c r="I24" s="54" t="s">
        <v>177</v>
      </c>
      <c r="J24" s="54">
        <v>45</v>
      </c>
      <c r="K24" s="50"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54">
        <v>1326</v>
      </c>
      <c r="M24" s="86">
        <v>52927330</v>
      </c>
      <c r="N24" s="23" t="s">
        <v>565</v>
      </c>
      <c r="O24" s="21">
        <v>40000000</v>
      </c>
      <c r="P24" s="21"/>
      <c r="Q24" s="22"/>
      <c r="R24" s="54">
        <v>2</v>
      </c>
      <c r="S24" s="103">
        <v>98440163</v>
      </c>
      <c r="T24" s="22">
        <v>49666666</v>
      </c>
      <c r="U24" s="22">
        <v>46166666</v>
      </c>
      <c r="V24" s="108" t="s">
        <v>706</v>
      </c>
      <c r="W24" s="108" t="s">
        <v>706</v>
      </c>
      <c r="X24" s="105">
        <v>43099</v>
      </c>
      <c r="Y24" s="17">
        <v>240</v>
      </c>
      <c r="Z24" s="17">
        <v>58</v>
      </c>
      <c r="AA24" s="51"/>
      <c r="AB24" s="17"/>
      <c r="AC24" s="17" t="s">
        <v>548</v>
      </c>
      <c r="AD24" s="17" t="s">
        <v>760</v>
      </c>
      <c r="AE24" s="17"/>
      <c r="AF24" s="52">
        <f t="shared" si="0"/>
        <v>0.92953020039637857</v>
      </c>
      <c r="AG24" s="53"/>
      <c r="AH24" s="53" t="b">
        <f t="shared" si="1"/>
        <v>0</v>
      </c>
    </row>
    <row r="25" spans="1:34" ht="44.25" customHeight="1" thickBot="1" x14ac:dyDescent="0.3">
      <c r="A25" s="81">
        <v>12</v>
      </c>
      <c r="B25" s="17">
        <v>2017</v>
      </c>
      <c r="C25" s="86" t="s">
        <v>287</v>
      </c>
      <c r="D25" s="90">
        <v>5</v>
      </c>
      <c r="E25" s="3" t="str">
        <f>IF(D25=1,'Tipo '!$B$2,IF(D25=2,'Tipo '!$B$3,IF(D25=3,'Tipo '!$B$4,IF(D25=4,'Tipo '!$B$5,IF(D25=5,'Tipo '!$B$6,IF(D25=6,'Tipo '!$B$7,IF(D25=7,'Tipo '!$B$8,IF(D25=8,'Tipo '!$B$9,IF(D25=9,'Tipo '!$B$10,IF(D25=10,'Tipo '!$B$11,IF(D25=11,'Tipo '!$B$12,IF(D25=12,'Tipo '!$B$13,IF(D25=13,'Tipo '!$B$14,IF(D25=14,'Tipo '!$B$15,IF(D25=15,'Tipo '!$B$16,IF(D25=16,'Tipo '!$B$17,IF(D25=17,'Tipo '!$B$18,IF(D25=18,'Tipo '!$B$19,IF(D25=19,'Tipo '!$B$20,"No ha seleccionado un tipo de contrato válido")))))))))))))))))))</f>
        <v>CONTRATOS DE PRESTACIÓN DE SERVICIOS PROFESIONALES Y DE APOYO A LA GESTIÓN</v>
      </c>
      <c r="F25" s="90" t="s">
        <v>108</v>
      </c>
      <c r="G25" s="3" t="s">
        <v>117</v>
      </c>
      <c r="H25" s="86" t="s">
        <v>428</v>
      </c>
      <c r="I25" s="54" t="s">
        <v>177</v>
      </c>
      <c r="J25" s="54">
        <v>45</v>
      </c>
      <c r="K25" s="50"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54">
        <v>1326</v>
      </c>
      <c r="M25" s="86">
        <v>1010217972</v>
      </c>
      <c r="N25" s="23" t="s">
        <v>566</v>
      </c>
      <c r="O25" s="21">
        <v>32480000</v>
      </c>
      <c r="P25" s="21"/>
      <c r="Q25" s="22"/>
      <c r="R25" s="54">
        <v>2</v>
      </c>
      <c r="S25" s="103">
        <v>2300000</v>
      </c>
      <c r="T25" s="22">
        <v>40329333</v>
      </c>
      <c r="U25" s="22">
        <v>37487333</v>
      </c>
      <c r="V25" s="108" t="s">
        <v>706</v>
      </c>
      <c r="W25" s="108" t="s">
        <v>706</v>
      </c>
      <c r="X25" s="105">
        <v>43099</v>
      </c>
      <c r="Y25" s="17">
        <v>240</v>
      </c>
      <c r="Z25" s="17">
        <v>58</v>
      </c>
      <c r="AA25" s="51"/>
      <c r="AB25" s="17"/>
      <c r="AC25" s="17" t="s">
        <v>548</v>
      </c>
      <c r="AD25" s="17" t="s">
        <v>760</v>
      </c>
      <c r="AE25" s="17"/>
      <c r="AF25" s="52">
        <f t="shared" si="0"/>
        <v>0.92953020075982906</v>
      </c>
      <c r="AG25" s="53"/>
      <c r="AH25" s="53" t="b">
        <f t="shared" si="1"/>
        <v>0</v>
      </c>
    </row>
    <row r="26" spans="1:34" ht="44.25" customHeight="1" thickBot="1" x14ac:dyDescent="0.3">
      <c r="A26" s="81">
        <v>13</v>
      </c>
      <c r="B26" s="17">
        <v>2017</v>
      </c>
      <c r="C26" s="86" t="s">
        <v>288</v>
      </c>
      <c r="D26" s="90">
        <v>5</v>
      </c>
      <c r="E26" s="3" t="str">
        <f>IF(D26=1,'Tipo '!$B$2,IF(D26=2,'Tipo '!$B$3,IF(D26=3,'Tipo '!$B$4,IF(D26=4,'Tipo '!$B$5,IF(D26=5,'Tipo '!$B$6,IF(D26=6,'Tipo '!$B$7,IF(D26=7,'Tipo '!$B$8,IF(D26=8,'Tipo '!$B$9,IF(D26=9,'Tipo '!$B$10,IF(D26=10,'Tipo '!$B$11,IF(D26=11,'Tipo '!$B$12,IF(D26=12,'Tipo '!$B$13,IF(D26=13,'Tipo '!$B$14,IF(D26=14,'Tipo '!$B$15,IF(D26=15,'Tipo '!$B$16,IF(D26=16,'Tipo '!$B$17,IF(D26=17,'Tipo '!$B$18,IF(D26=18,'Tipo '!$B$19,IF(D26=19,'Tipo '!$B$20,"No ha seleccionado un tipo de contrato válido")))))))))))))))))))</f>
        <v>CONTRATOS DE PRESTACIÓN DE SERVICIOS PROFESIONALES Y DE APOYO A LA GESTIÓN</v>
      </c>
      <c r="F26" s="90" t="s">
        <v>108</v>
      </c>
      <c r="G26" s="3" t="s">
        <v>117</v>
      </c>
      <c r="H26" s="86" t="s">
        <v>429</v>
      </c>
      <c r="I26" s="54" t="s">
        <v>177</v>
      </c>
      <c r="J26" s="54">
        <v>45</v>
      </c>
      <c r="K26" s="50"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54">
        <v>1326</v>
      </c>
      <c r="M26" s="86">
        <v>80069750</v>
      </c>
      <c r="N26" s="23" t="s">
        <v>567</v>
      </c>
      <c r="O26" s="21">
        <v>33600000</v>
      </c>
      <c r="P26" s="21"/>
      <c r="Q26" s="22"/>
      <c r="R26" s="54">
        <v>2</v>
      </c>
      <c r="S26" s="103">
        <v>2000000</v>
      </c>
      <c r="T26" s="22">
        <v>41720000</v>
      </c>
      <c r="U26" s="22">
        <v>38780000</v>
      </c>
      <c r="V26" s="108" t="s">
        <v>706</v>
      </c>
      <c r="W26" s="108" t="s">
        <v>706</v>
      </c>
      <c r="X26" s="105">
        <v>43099</v>
      </c>
      <c r="Y26" s="17">
        <v>240</v>
      </c>
      <c r="Z26" s="17">
        <v>58</v>
      </c>
      <c r="AA26" s="51"/>
      <c r="AB26" s="17"/>
      <c r="AC26" s="17" t="s">
        <v>548</v>
      </c>
      <c r="AD26" s="17" t="s">
        <v>760</v>
      </c>
      <c r="AE26" s="17"/>
      <c r="AF26" s="52">
        <f t="shared" si="0"/>
        <v>0.92953020134228193</v>
      </c>
      <c r="AG26" s="53"/>
      <c r="AH26" s="53" t="b">
        <f t="shared" si="1"/>
        <v>0</v>
      </c>
    </row>
    <row r="27" spans="1:34" ht="44.25" customHeight="1" thickBot="1" x14ac:dyDescent="0.3">
      <c r="A27" s="81">
        <v>14</v>
      </c>
      <c r="B27" s="17">
        <v>2017</v>
      </c>
      <c r="C27" s="86" t="s">
        <v>289</v>
      </c>
      <c r="D27" s="90">
        <v>5</v>
      </c>
      <c r="E27" s="3" t="str">
        <f>IF(D27=1,'Tipo '!$B$2,IF(D27=2,'Tipo '!$B$3,IF(D27=3,'Tipo '!$B$4,IF(D27=4,'Tipo '!$B$5,IF(D27=5,'Tipo '!$B$6,IF(D27=6,'Tipo '!$B$7,IF(D27=7,'Tipo '!$B$8,IF(D27=8,'Tipo '!$B$9,IF(D27=9,'Tipo '!$B$10,IF(D27=10,'Tipo '!$B$11,IF(D27=11,'Tipo '!$B$12,IF(D27=12,'Tipo '!$B$13,IF(D27=13,'Tipo '!$B$14,IF(D27=14,'Tipo '!$B$15,IF(D27=15,'Tipo '!$B$16,IF(D27=16,'Tipo '!$B$17,IF(D27=17,'Tipo '!$B$18,IF(D27=18,'Tipo '!$B$19,IF(D27=19,'Tipo '!$B$20,"No ha seleccionado un tipo de contrato válido")))))))))))))))))))</f>
        <v>CONTRATOS DE PRESTACIÓN DE SERVICIOS PROFESIONALES Y DE APOYO A LA GESTIÓN</v>
      </c>
      <c r="F27" s="90" t="s">
        <v>108</v>
      </c>
      <c r="G27" s="3" t="s">
        <v>117</v>
      </c>
      <c r="H27" s="86" t="s">
        <v>430</v>
      </c>
      <c r="I27" s="54" t="s">
        <v>177</v>
      </c>
      <c r="J27" s="54">
        <v>45</v>
      </c>
      <c r="K27" s="50"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54">
        <v>1326</v>
      </c>
      <c r="M27" s="86">
        <v>80123303</v>
      </c>
      <c r="N27" s="23" t="s">
        <v>568</v>
      </c>
      <c r="O27" s="21">
        <v>36000000</v>
      </c>
      <c r="P27" s="21"/>
      <c r="Q27" s="22"/>
      <c r="R27" s="54">
        <v>1</v>
      </c>
      <c r="S27" s="103"/>
      <c r="T27" s="22">
        <v>47250000</v>
      </c>
      <c r="U27" s="22">
        <v>41550000</v>
      </c>
      <c r="V27" s="108" t="s">
        <v>706</v>
      </c>
      <c r="W27" s="108" t="s">
        <v>706</v>
      </c>
      <c r="X27" s="105">
        <v>43115</v>
      </c>
      <c r="Y27" s="17">
        <v>240</v>
      </c>
      <c r="Z27" s="17">
        <v>74</v>
      </c>
      <c r="AA27" s="51"/>
      <c r="AB27" s="17"/>
      <c r="AC27" s="17" t="s">
        <v>760</v>
      </c>
      <c r="AD27" s="17"/>
      <c r="AE27" s="17"/>
      <c r="AF27" s="52">
        <f t="shared" si="0"/>
        <v>0.87936507936507935</v>
      </c>
      <c r="AG27" s="53"/>
      <c r="AH27" s="53" t="b">
        <f t="shared" si="1"/>
        <v>0</v>
      </c>
    </row>
    <row r="28" spans="1:34" ht="44.25" customHeight="1" thickBot="1" x14ac:dyDescent="0.3">
      <c r="A28" s="81">
        <v>15</v>
      </c>
      <c r="B28" s="17">
        <v>2017</v>
      </c>
      <c r="C28" s="86" t="s">
        <v>290</v>
      </c>
      <c r="D28" s="90">
        <v>5</v>
      </c>
      <c r="E28" s="3" t="str">
        <f>IF(D28=1,'Tipo '!$B$2,IF(D28=2,'Tipo '!$B$3,IF(D28=3,'Tipo '!$B$4,IF(D28=4,'Tipo '!$B$5,IF(D28=5,'Tipo '!$B$6,IF(D28=6,'Tipo '!$B$7,IF(D28=7,'Tipo '!$B$8,IF(D28=8,'Tipo '!$B$9,IF(D28=9,'Tipo '!$B$10,IF(D28=10,'Tipo '!$B$11,IF(D28=11,'Tipo '!$B$12,IF(D28=12,'Tipo '!$B$13,IF(D28=13,'Tipo '!$B$14,IF(D28=14,'Tipo '!$B$15,IF(D28=15,'Tipo '!$B$16,IF(D28=16,'Tipo '!$B$17,IF(D28=17,'Tipo '!$B$18,IF(D28=18,'Tipo '!$B$19,IF(D28=19,'Tipo '!$B$20,"No ha seleccionado un tipo de contrato válido")))))))))))))))))))</f>
        <v>CONTRATOS DE PRESTACIÓN DE SERVICIOS PROFESIONALES Y DE APOYO A LA GESTIÓN</v>
      </c>
      <c r="F28" s="90" t="s">
        <v>108</v>
      </c>
      <c r="G28" s="3" t="s">
        <v>117</v>
      </c>
      <c r="H28" s="86" t="s">
        <v>431</v>
      </c>
      <c r="I28" s="54" t="s">
        <v>177</v>
      </c>
      <c r="J28" s="54">
        <v>45</v>
      </c>
      <c r="K28" s="50"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54">
        <v>1326</v>
      </c>
      <c r="M28" s="86">
        <v>40993157</v>
      </c>
      <c r="N28" s="23" t="s">
        <v>569</v>
      </c>
      <c r="O28" s="21">
        <v>36000000</v>
      </c>
      <c r="P28" s="21"/>
      <c r="Q28" s="22"/>
      <c r="R28" s="54">
        <v>1</v>
      </c>
      <c r="S28" s="103">
        <v>11250000</v>
      </c>
      <c r="T28" s="22">
        <v>47250000</v>
      </c>
      <c r="U28" s="22">
        <v>41550000</v>
      </c>
      <c r="V28" s="108" t="s">
        <v>706</v>
      </c>
      <c r="W28" s="108" t="s">
        <v>706</v>
      </c>
      <c r="X28" s="105">
        <v>43115</v>
      </c>
      <c r="Y28" s="17">
        <v>240</v>
      </c>
      <c r="Z28" s="17">
        <v>74</v>
      </c>
      <c r="AA28" s="51"/>
      <c r="AB28" s="17"/>
      <c r="AC28" s="17" t="s">
        <v>760</v>
      </c>
      <c r="AD28" s="17"/>
      <c r="AE28" s="17"/>
      <c r="AF28" s="52">
        <f t="shared" si="0"/>
        <v>0.87936507936507935</v>
      </c>
      <c r="AG28" s="53"/>
      <c r="AH28" s="53" t="b">
        <f t="shared" si="1"/>
        <v>0</v>
      </c>
    </row>
    <row r="29" spans="1:34" ht="44.25" customHeight="1" thickBot="1" x14ac:dyDescent="0.3">
      <c r="A29" s="81">
        <v>16</v>
      </c>
      <c r="B29" s="17">
        <v>2017</v>
      </c>
      <c r="C29" s="86" t="s">
        <v>291</v>
      </c>
      <c r="D29" s="90">
        <v>5</v>
      </c>
      <c r="E29" s="3" t="str">
        <f>IF(D29=1,'Tipo '!$B$2,IF(D29=2,'Tipo '!$B$3,IF(D29=3,'Tipo '!$B$4,IF(D29=4,'Tipo '!$B$5,IF(D29=5,'Tipo '!$B$6,IF(D29=6,'Tipo '!$B$7,IF(D29=7,'Tipo '!$B$8,IF(D29=8,'Tipo '!$B$9,IF(D29=9,'Tipo '!$B$10,IF(D29=10,'Tipo '!$B$11,IF(D29=11,'Tipo '!$B$12,IF(D29=12,'Tipo '!$B$13,IF(D29=13,'Tipo '!$B$14,IF(D29=14,'Tipo '!$B$15,IF(D29=15,'Tipo '!$B$16,IF(D29=16,'Tipo '!$B$17,IF(D29=17,'Tipo '!$B$18,IF(D29=18,'Tipo '!$B$19,IF(D29=19,'Tipo '!$B$20,"No ha seleccionado un tipo de contrato válido")))))))))))))))))))</f>
        <v>CONTRATOS DE PRESTACIÓN DE SERVICIOS PROFESIONALES Y DE APOYO A LA GESTIÓN</v>
      </c>
      <c r="F29" s="90" t="s">
        <v>108</v>
      </c>
      <c r="G29" s="3" t="s">
        <v>117</v>
      </c>
      <c r="H29" s="86" t="s">
        <v>432</v>
      </c>
      <c r="I29" s="54" t="s">
        <v>177</v>
      </c>
      <c r="J29" s="54">
        <v>45</v>
      </c>
      <c r="K29" s="50"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54">
        <v>1326</v>
      </c>
      <c r="M29" s="86">
        <v>1109291034</v>
      </c>
      <c r="N29" s="23" t="s">
        <v>570</v>
      </c>
      <c r="O29" s="21">
        <v>21200000</v>
      </c>
      <c r="P29" s="21"/>
      <c r="Q29" s="22"/>
      <c r="R29" s="54">
        <v>2</v>
      </c>
      <c r="S29" s="103">
        <v>5123333</v>
      </c>
      <c r="T29" s="22">
        <v>26323333</v>
      </c>
      <c r="U29" s="22">
        <v>24468333</v>
      </c>
      <c r="V29" s="108" t="s">
        <v>706</v>
      </c>
      <c r="W29" s="108" t="s">
        <v>706</v>
      </c>
      <c r="X29" s="105">
        <v>43099</v>
      </c>
      <c r="Y29" s="17">
        <v>240</v>
      </c>
      <c r="Z29" s="17">
        <v>58</v>
      </c>
      <c r="AA29" s="51"/>
      <c r="AB29" s="17"/>
      <c r="AC29" s="17" t="s">
        <v>548</v>
      </c>
      <c r="AD29" s="17" t="s">
        <v>760</v>
      </c>
      <c r="AE29" s="17"/>
      <c r="AF29" s="52">
        <f t="shared" si="0"/>
        <v>0.92953020044992019</v>
      </c>
      <c r="AG29" s="53"/>
      <c r="AH29" s="53" t="b">
        <f t="shared" si="1"/>
        <v>0</v>
      </c>
    </row>
    <row r="30" spans="1:34" ht="44.25" customHeight="1" thickBot="1" x14ac:dyDescent="0.3">
      <c r="A30" s="81">
        <v>17</v>
      </c>
      <c r="B30" s="17">
        <v>2017</v>
      </c>
      <c r="C30" s="86" t="s">
        <v>292</v>
      </c>
      <c r="D30" s="90">
        <v>5</v>
      </c>
      <c r="E30" s="3" t="str">
        <f>IF(D30=1,'Tipo '!$B$2,IF(D30=2,'Tipo '!$B$3,IF(D30=3,'Tipo '!$B$4,IF(D30=4,'Tipo '!$B$5,IF(D30=5,'Tipo '!$B$6,IF(D30=6,'Tipo '!$B$7,IF(D30=7,'Tipo '!$B$8,IF(D30=8,'Tipo '!$B$9,IF(D30=9,'Tipo '!$B$10,IF(D30=10,'Tipo '!$B$11,IF(D30=11,'Tipo '!$B$12,IF(D30=12,'Tipo '!$B$13,IF(D30=13,'Tipo '!$B$14,IF(D30=14,'Tipo '!$B$15,IF(D30=15,'Tipo '!$B$16,IF(D30=16,'Tipo '!$B$17,IF(D30=17,'Tipo '!$B$18,IF(D30=18,'Tipo '!$B$19,IF(D30=19,'Tipo '!$B$20,"No ha seleccionado un tipo de contrato válido")))))))))))))))))))</f>
        <v>CONTRATOS DE PRESTACIÓN DE SERVICIOS PROFESIONALES Y DE APOYO A LA GESTIÓN</v>
      </c>
      <c r="F30" s="90" t="s">
        <v>108</v>
      </c>
      <c r="G30" s="3" t="s">
        <v>117</v>
      </c>
      <c r="H30" s="86" t="s">
        <v>433</v>
      </c>
      <c r="I30" s="54" t="s">
        <v>177</v>
      </c>
      <c r="J30" s="54">
        <v>45</v>
      </c>
      <c r="K30" s="50"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54">
        <v>1326</v>
      </c>
      <c r="M30" s="86">
        <v>76339794</v>
      </c>
      <c r="N30" s="23" t="s">
        <v>571</v>
      </c>
      <c r="O30" s="21">
        <v>15200000</v>
      </c>
      <c r="P30" s="21"/>
      <c r="Q30" s="22"/>
      <c r="R30" s="54">
        <v>2</v>
      </c>
      <c r="S30" s="103">
        <v>3673331</v>
      </c>
      <c r="T30" s="22">
        <v>18873331</v>
      </c>
      <c r="U30" s="22">
        <v>17543331</v>
      </c>
      <c r="V30" s="108" t="s">
        <v>706</v>
      </c>
      <c r="W30" s="108" t="s">
        <v>706</v>
      </c>
      <c r="X30" s="105">
        <v>43099</v>
      </c>
      <c r="Y30" s="17">
        <v>240</v>
      </c>
      <c r="Z30" s="17">
        <v>58</v>
      </c>
      <c r="AA30" s="51"/>
      <c r="AB30" s="17"/>
      <c r="AC30" s="17" t="s">
        <v>548</v>
      </c>
      <c r="AD30" s="17" t="s">
        <v>760</v>
      </c>
      <c r="AE30" s="17"/>
      <c r="AF30" s="52">
        <f t="shared" si="0"/>
        <v>0.92953019263001324</v>
      </c>
      <c r="AG30" s="53"/>
      <c r="AH30" s="53" t="b">
        <f t="shared" si="1"/>
        <v>0</v>
      </c>
    </row>
    <row r="31" spans="1:34" ht="44.25" customHeight="1" thickBot="1" x14ac:dyDescent="0.3">
      <c r="A31" s="81">
        <v>18</v>
      </c>
      <c r="B31" s="17">
        <v>2017</v>
      </c>
      <c r="C31" s="86" t="s">
        <v>293</v>
      </c>
      <c r="D31" s="90">
        <v>5</v>
      </c>
      <c r="E31" s="3" t="str">
        <f>IF(D31=1,'Tipo '!$B$2,IF(D31=2,'Tipo '!$B$3,IF(D31=3,'Tipo '!$B$4,IF(D31=4,'Tipo '!$B$5,IF(D31=5,'Tipo '!$B$6,IF(D31=6,'Tipo '!$B$7,IF(D31=7,'Tipo '!$B$8,IF(D31=8,'Tipo '!$B$9,IF(D31=9,'Tipo '!$B$10,IF(D31=10,'Tipo '!$B$11,IF(D31=11,'Tipo '!$B$12,IF(D31=12,'Tipo '!$B$13,IF(D31=13,'Tipo '!$B$14,IF(D31=14,'Tipo '!$B$15,IF(D31=15,'Tipo '!$B$16,IF(D31=16,'Tipo '!$B$17,IF(D31=17,'Tipo '!$B$18,IF(D31=18,'Tipo '!$B$19,IF(D31=19,'Tipo '!$B$20,"No ha seleccionado un tipo de contrato válido")))))))))))))))))))</f>
        <v>CONTRATOS DE PRESTACIÓN DE SERVICIOS PROFESIONALES Y DE APOYO A LA GESTIÓN</v>
      </c>
      <c r="F31" s="90" t="s">
        <v>108</v>
      </c>
      <c r="G31" s="3" t="s">
        <v>117</v>
      </c>
      <c r="H31" s="86" t="s">
        <v>434</v>
      </c>
      <c r="I31" s="54" t="s">
        <v>177</v>
      </c>
      <c r="J31" s="54">
        <v>45</v>
      </c>
      <c r="K31" s="50"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54">
        <v>1326</v>
      </c>
      <c r="M31" s="86">
        <v>51657259</v>
      </c>
      <c r="N31" s="23" t="s">
        <v>572</v>
      </c>
      <c r="O31" s="21">
        <v>21200000</v>
      </c>
      <c r="P31" s="21"/>
      <c r="Q31" s="22"/>
      <c r="R31" s="54">
        <v>2</v>
      </c>
      <c r="S31" s="103">
        <v>5123333</v>
      </c>
      <c r="T31" s="22">
        <v>26323333</v>
      </c>
      <c r="U31" s="22">
        <v>24468333</v>
      </c>
      <c r="V31" s="108" t="s">
        <v>706</v>
      </c>
      <c r="W31" s="108" t="s">
        <v>706</v>
      </c>
      <c r="X31" s="105">
        <v>43099</v>
      </c>
      <c r="Y31" s="17">
        <v>240</v>
      </c>
      <c r="Z31" s="17">
        <v>58</v>
      </c>
      <c r="AA31" s="51"/>
      <c r="AB31" s="17"/>
      <c r="AC31" s="17" t="s">
        <v>548</v>
      </c>
      <c r="AD31" s="17" t="s">
        <v>760</v>
      </c>
      <c r="AE31" s="17"/>
      <c r="AF31" s="52">
        <f t="shared" si="0"/>
        <v>0.92953020044992019</v>
      </c>
      <c r="AG31" s="53"/>
      <c r="AH31" s="53" t="b">
        <f t="shared" si="1"/>
        <v>0</v>
      </c>
    </row>
    <row r="32" spans="1:34" ht="44.25" customHeight="1" thickBot="1" x14ac:dyDescent="0.3">
      <c r="A32" s="81">
        <v>19</v>
      </c>
      <c r="B32" s="17">
        <v>2017</v>
      </c>
      <c r="C32" s="86" t="s">
        <v>294</v>
      </c>
      <c r="D32" s="90">
        <v>5</v>
      </c>
      <c r="E32" s="3" t="str">
        <f>IF(D32=1,'Tipo '!$B$2,IF(D32=2,'Tipo '!$B$3,IF(D32=3,'Tipo '!$B$4,IF(D32=4,'Tipo '!$B$5,IF(D32=5,'Tipo '!$B$6,IF(D32=6,'Tipo '!$B$7,IF(D32=7,'Tipo '!$B$8,IF(D32=8,'Tipo '!$B$9,IF(D32=9,'Tipo '!$B$10,IF(D32=10,'Tipo '!$B$11,IF(D32=11,'Tipo '!$B$12,IF(D32=12,'Tipo '!$B$13,IF(D32=13,'Tipo '!$B$14,IF(D32=14,'Tipo '!$B$15,IF(D32=15,'Tipo '!$B$16,IF(D32=16,'Tipo '!$B$17,IF(D32=17,'Tipo '!$B$18,IF(D32=18,'Tipo '!$B$19,IF(D32=19,'Tipo '!$B$20,"No ha seleccionado un tipo de contrato válido")))))))))))))))))))</f>
        <v>CONTRATOS DE PRESTACIÓN DE SERVICIOS PROFESIONALES Y DE APOYO A LA GESTIÓN</v>
      </c>
      <c r="F32" s="90" t="s">
        <v>108</v>
      </c>
      <c r="G32" s="3" t="s">
        <v>117</v>
      </c>
      <c r="H32" s="86" t="s">
        <v>435</v>
      </c>
      <c r="I32" s="54" t="s">
        <v>177</v>
      </c>
      <c r="J32" s="54">
        <v>45</v>
      </c>
      <c r="K32" s="50"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54">
        <v>1326</v>
      </c>
      <c r="M32" s="86">
        <v>1014284302</v>
      </c>
      <c r="N32" s="23" t="s">
        <v>573</v>
      </c>
      <c r="O32" s="21">
        <v>21200000</v>
      </c>
      <c r="P32" s="21"/>
      <c r="Q32" s="22"/>
      <c r="R32" s="54">
        <v>2</v>
      </c>
      <c r="S32" s="103">
        <v>4858333</v>
      </c>
      <c r="T32" s="22">
        <v>26058333</v>
      </c>
      <c r="U32" s="22">
        <v>24203333</v>
      </c>
      <c r="V32" s="108" t="s">
        <v>707</v>
      </c>
      <c r="W32" s="108" t="s">
        <v>707</v>
      </c>
      <c r="X32" s="105">
        <v>43099</v>
      </c>
      <c r="Y32" s="17">
        <v>240</v>
      </c>
      <c r="Z32" s="17">
        <v>55</v>
      </c>
      <c r="AA32" s="51"/>
      <c r="AB32" s="17"/>
      <c r="AC32" s="17" t="s">
        <v>548</v>
      </c>
      <c r="AD32" s="17" t="s">
        <v>760</v>
      </c>
      <c r="AE32" s="17"/>
      <c r="AF32" s="52">
        <f t="shared" si="0"/>
        <v>0.92881355841143021</v>
      </c>
      <c r="AG32" s="53"/>
      <c r="AH32" s="53" t="b">
        <f t="shared" si="1"/>
        <v>0</v>
      </c>
    </row>
    <row r="33" spans="1:34" ht="44.25" customHeight="1" thickBot="1" x14ac:dyDescent="0.3">
      <c r="A33" s="81">
        <v>20</v>
      </c>
      <c r="B33" s="17">
        <v>2017</v>
      </c>
      <c r="C33" s="86" t="s">
        <v>295</v>
      </c>
      <c r="D33" s="90">
        <v>5</v>
      </c>
      <c r="E33" s="3" t="str">
        <f>IF(D33=1,'Tipo '!$B$2,IF(D33=2,'Tipo '!$B$3,IF(D33=3,'Tipo '!$B$4,IF(D33=4,'Tipo '!$B$5,IF(D33=5,'Tipo '!$B$6,IF(D33=6,'Tipo '!$B$7,IF(D33=7,'Tipo '!$B$8,IF(D33=8,'Tipo '!$B$9,IF(D33=9,'Tipo '!$B$10,IF(D33=10,'Tipo '!$B$11,IF(D33=11,'Tipo '!$B$12,IF(D33=12,'Tipo '!$B$13,IF(D33=13,'Tipo '!$B$14,IF(D33=14,'Tipo '!$B$15,IF(D33=15,'Tipo '!$B$16,IF(D33=16,'Tipo '!$B$17,IF(D33=17,'Tipo '!$B$18,IF(D33=18,'Tipo '!$B$19,IF(D33=19,'Tipo '!$B$20,"No ha seleccionado un tipo de contrato válido")))))))))))))))))))</f>
        <v>CONTRATOS DE PRESTACIÓN DE SERVICIOS PROFESIONALES Y DE APOYO A LA GESTIÓN</v>
      </c>
      <c r="F33" s="90" t="s">
        <v>108</v>
      </c>
      <c r="G33" s="3" t="s">
        <v>117</v>
      </c>
      <c r="H33" s="86" t="s">
        <v>436</v>
      </c>
      <c r="I33" s="54" t="s">
        <v>177</v>
      </c>
      <c r="J33" s="54">
        <v>45</v>
      </c>
      <c r="K33" s="50"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54">
        <v>1326</v>
      </c>
      <c r="M33" s="86">
        <v>80198946</v>
      </c>
      <c r="N33" s="23" t="s">
        <v>574</v>
      </c>
      <c r="O33" s="21">
        <v>44000000</v>
      </c>
      <c r="P33" s="21"/>
      <c r="Q33" s="22"/>
      <c r="R33" s="54">
        <v>1</v>
      </c>
      <c r="S33" s="103">
        <v>13750000</v>
      </c>
      <c r="T33" s="22">
        <v>57750000</v>
      </c>
      <c r="U33" s="22">
        <v>50783333</v>
      </c>
      <c r="V33" s="108" t="s">
        <v>706</v>
      </c>
      <c r="W33" s="108" t="s">
        <v>706</v>
      </c>
      <c r="X33" s="105">
        <v>43115</v>
      </c>
      <c r="Y33" s="17">
        <v>240</v>
      </c>
      <c r="Z33" s="17">
        <v>74</v>
      </c>
      <c r="AA33" s="51"/>
      <c r="AB33" s="17"/>
      <c r="AC33" s="17" t="s">
        <v>760</v>
      </c>
      <c r="AD33" s="17"/>
      <c r="AE33" s="17"/>
      <c r="AF33" s="52">
        <f t="shared" si="0"/>
        <v>0.87936507359307359</v>
      </c>
      <c r="AG33" s="53"/>
      <c r="AH33" s="53" t="b">
        <f t="shared" si="1"/>
        <v>0</v>
      </c>
    </row>
    <row r="34" spans="1:34" ht="44.25" customHeight="1" thickBot="1" x14ac:dyDescent="0.3">
      <c r="A34" s="81">
        <v>21</v>
      </c>
      <c r="B34" s="17">
        <v>2017</v>
      </c>
      <c r="C34" s="86" t="s">
        <v>296</v>
      </c>
      <c r="D34" s="90">
        <v>5</v>
      </c>
      <c r="E34" s="3" t="str">
        <f>IF(D34=1,'Tipo '!$B$2,IF(D34=2,'Tipo '!$B$3,IF(D34=3,'Tipo '!$B$4,IF(D34=4,'Tipo '!$B$5,IF(D34=5,'Tipo '!$B$6,IF(D34=6,'Tipo '!$B$7,IF(D34=7,'Tipo '!$B$8,IF(D34=8,'Tipo '!$B$9,IF(D34=9,'Tipo '!$B$10,IF(D34=10,'Tipo '!$B$11,IF(D34=11,'Tipo '!$B$12,IF(D34=12,'Tipo '!$B$13,IF(D34=13,'Tipo '!$B$14,IF(D34=14,'Tipo '!$B$15,IF(D34=15,'Tipo '!$B$16,IF(D34=16,'Tipo '!$B$17,IF(D34=17,'Tipo '!$B$18,IF(D34=18,'Tipo '!$B$19,IF(D34=19,'Tipo '!$B$20,"No ha seleccionado un tipo de contrato válido")))))))))))))))))))</f>
        <v>CONTRATOS DE PRESTACIÓN DE SERVICIOS PROFESIONALES Y DE APOYO A LA GESTIÓN</v>
      </c>
      <c r="F34" s="90" t="s">
        <v>108</v>
      </c>
      <c r="G34" s="3" t="s">
        <v>117</v>
      </c>
      <c r="H34" s="86" t="s">
        <v>437</v>
      </c>
      <c r="I34" s="54" t="s">
        <v>177</v>
      </c>
      <c r="J34" s="54">
        <v>45</v>
      </c>
      <c r="K34" s="50"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54">
        <v>1326</v>
      </c>
      <c r="M34" s="86">
        <v>19389669</v>
      </c>
      <c r="N34" s="23" t="s">
        <v>575</v>
      </c>
      <c r="O34" s="21">
        <v>32480000</v>
      </c>
      <c r="P34" s="21"/>
      <c r="Q34" s="22"/>
      <c r="R34" s="54">
        <v>1</v>
      </c>
      <c r="S34" s="103">
        <v>7308000</v>
      </c>
      <c r="T34" s="22">
        <v>39788000</v>
      </c>
      <c r="U34" s="22">
        <v>36946000</v>
      </c>
      <c r="V34" s="108" t="s">
        <v>705</v>
      </c>
      <c r="W34" s="108" t="s">
        <v>705</v>
      </c>
      <c r="X34" s="105">
        <v>43099</v>
      </c>
      <c r="Y34" s="17">
        <v>240</v>
      </c>
      <c r="Z34" s="17">
        <v>54</v>
      </c>
      <c r="AA34" s="51"/>
      <c r="AB34" s="17"/>
      <c r="AC34" s="17" t="s">
        <v>548</v>
      </c>
      <c r="AD34" s="17" t="s">
        <v>760</v>
      </c>
      <c r="AE34" s="17"/>
      <c r="AF34" s="52">
        <f t="shared" si="0"/>
        <v>0.9285714285714286</v>
      </c>
      <c r="AG34" s="53"/>
      <c r="AH34" s="53" t="b">
        <f t="shared" si="1"/>
        <v>0</v>
      </c>
    </row>
    <row r="35" spans="1:34" ht="44.25" customHeight="1" thickBot="1" x14ac:dyDescent="0.3">
      <c r="A35" s="81">
        <v>22</v>
      </c>
      <c r="B35" s="17">
        <v>2017</v>
      </c>
      <c r="C35" s="86" t="s">
        <v>297</v>
      </c>
      <c r="D35" s="90">
        <v>5</v>
      </c>
      <c r="E35" s="3" t="str">
        <f>IF(D35=1,'Tipo '!$B$2,IF(D35=2,'Tipo '!$B$3,IF(D35=3,'Tipo '!$B$4,IF(D35=4,'Tipo '!$B$5,IF(D35=5,'Tipo '!$B$6,IF(D35=6,'Tipo '!$B$7,IF(D35=7,'Tipo '!$B$8,IF(D35=8,'Tipo '!$B$9,IF(D35=9,'Tipo '!$B$10,IF(D35=10,'Tipo '!$B$11,IF(D35=11,'Tipo '!$B$12,IF(D35=12,'Tipo '!$B$13,IF(D35=13,'Tipo '!$B$14,IF(D35=14,'Tipo '!$B$15,IF(D35=15,'Tipo '!$B$16,IF(D35=16,'Tipo '!$B$17,IF(D35=17,'Tipo '!$B$18,IF(D35=18,'Tipo '!$B$19,IF(D35=19,'Tipo '!$B$20,"No ha seleccionado un tipo de contrato válido")))))))))))))))))))</f>
        <v>CONTRATOS DE PRESTACIÓN DE SERVICIOS PROFESIONALES Y DE APOYO A LA GESTIÓN</v>
      </c>
      <c r="F35" s="90" t="s">
        <v>108</v>
      </c>
      <c r="G35" s="3" t="s">
        <v>117</v>
      </c>
      <c r="H35" s="86" t="s">
        <v>438</v>
      </c>
      <c r="I35" s="54" t="s">
        <v>177</v>
      </c>
      <c r="J35" s="54">
        <v>45</v>
      </c>
      <c r="K35" s="50"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54">
        <v>1326</v>
      </c>
      <c r="M35" s="86">
        <v>52485106</v>
      </c>
      <c r="N35" s="23" t="s">
        <v>576</v>
      </c>
      <c r="O35" s="21">
        <v>21200000</v>
      </c>
      <c r="P35" s="21"/>
      <c r="Q35" s="22"/>
      <c r="R35" s="54">
        <v>1</v>
      </c>
      <c r="S35" s="103">
        <v>6095000</v>
      </c>
      <c r="T35" s="22">
        <v>27295000</v>
      </c>
      <c r="U35" s="22">
        <v>23850000</v>
      </c>
      <c r="V35" s="108" t="s">
        <v>705</v>
      </c>
      <c r="W35" s="108" t="s">
        <v>708</v>
      </c>
      <c r="X35" s="105">
        <v>43115</v>
      </c>
      <c r="Y35" s="17">
        <v>240</v>
      </c>
      <c r="Z35" s="17">
        <v>70</v>
      </c>
      <c r="AA35" s="51"/>
      <c r="AB35" s="17"/>
      <c r="AC35" s="17" t="s">
        <v>760</v>
      </c>
      <c r="AD35" s="17"/>
      <c r="AE35" s="17"/>
      <c r="AF35" s="52">
        <f t="shared" si="0"/>
        <v>0.87378640776699024</v>
      </c>
      <c r="AG35" s="53"/>
      <c r="AH35" s="53" t="b">
        <f t="shared" si="1"/>
        <v>0</v>
      </c>
    </row>
    <row r="36" spans="1:34" ht="44.25" customHeight="1" thickBot="1" x14ac:dyDescent="0.3">
      <c r="A36" s="81">
        <v>23</v>
      </c>
      <c r="B36" s="17">
        <v>2017</v>
      </c>
      <c r="C36" s="86" t="s">
        <v>298</v>
      </c>
      <c r="D36" s="90">
        <v>5</v>
      </c>
      <c r="E36" s="3" t="str">
        <f>IF(D36=1,'Tipo '!$B$2,IF(D36=2,'Tipo '!$B$3,IF(D36=3,'Tipo '!$B$4,IF(D36=4,'Tipo '!$B$5,IF(D36=5,'Tipo '!$B$6,IF(D36=6,'Tipo '!$B$7,IF(D36=7,'Tipo '!$B$8,IF(D36=8,'Tipo '!$B$9,IF(D36=9,'Tipo '!$B$10,IF(D36=10,'Tipo '!$B$11,IF(D36=11,'Tipo '!$B$12,IF(D36=12,'Tipo '!$B$13,IF(D36=13,'Tipo '!$B$14,IF(D36=14,'Tipo '!$B$15,IF(D36=15,'Tipo '!$B$16,IF(D36=16,'Tipo '!$B$17,IF(D36=17,'Tipo '!$B$18,IF(D36=18,'Tipo '!$B$19,IF(D36=19,'Tipo '!$B$20,"No ha seleccionado un tipo de contrato válido")))))))))))))))))))</f>
        <v>CONTRATOS DE PRESTACIÓN DE SERVICIOS PROFESIONALES Y DE APOYO A LA GESTIÓN</v>
      </c>
      <c r="F36" s="90" t="s">
        <v>108</v>
      </c>
      <c r="G36" s="3" t="s">
        <v>117</v>
      </c>
      <c r="H36" s="86" t="s">
        <v>439</v>
      </c>
      <c r="I36" s="54" t="s">
        <v>177</v>
      </c>
      <c r="J36" s="54">
        <v>45</v>
      </c>
      <c r="K36" s="50"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54">
        <v>1326</v>
      </c>
      <c r="M36" s="86">
        <v>73583076</v>
      </c>
      <c r="N36" s="23" t="s">
        <v>577</v>
      </c>
      <c r="O36" s="21">
        <v>53600000</v>
      </c>
      <c r="P36" s="21"/>
      <c r="Q36" s="22"/>
      <c r="R36" s="54">
        <v>1</v>
      </c>
      <c r="S36" s="103">
        <v>15410000</v>
      </c>
      <c r="T36" s="22">
        <v>69010000</v>
      </c>
      <c r="U36" s="22">
        <v>60746667</v>
      </c>
      <c r="V36" s="108" t="s">
        <v>705</v>
      </c>
      <c r="W36" s="108" t="s">
        <v>709</v>
      </c>
      <c r="X36" s="105">
        <v>43115</v>
      </c>
      <c r="Y36" s="17">
        <v>240</v>
      </c>
      <c r="Z36" s="17">
        <v>69</v>
      </c>
      <c r="AA36" s="51"/>
      <c r="AB36" s="17"/>
      <c r="AC36" s="17" t="s">
        <v>760</v>
      </c>
      <c r="AD36" s="17"/>
      <c r="AE36" s="17"/>
      <c r="AF36" s="52">
        <f t="shared" si="0"/>
        <v>0.88025890450659328</v>
      </c>
      <c r="AG36" s="53"/>
      <c r="AH36" s="53" t="b">
        <f t="shared" si="1"/>
        <v>0</v>
      </c>
    </row>
    <row r="37" spans="1:34" ht="44.25" customHeight="1" thickBot="1" x14ac:dyDescent="0.3">
      <c r="A37" s="81">
        <v>24</v>
      </c>
      <c r="B37" s="17">
        <v>2017</v>
      </c>
      <c r="C37" s="86" t="s">
        <v>299</v>
      </c>
      <c r="D37" s="90">
        <v>5</v>
      </c>
      <c r="E37" s="3" t="str">
        <f>IF(D37=1,'Tipo '!$B$2,IF(D37=2,'Tipo '!$B$3,IF(D37=3,'Tipo '!$B$4,IF(D37=4,'Tipo '!$B$5,IF(D37=5,'Tipo '!$B$6,IF(D37=6,'Tipo '!$B$7,IF(D37=7,'Tipo '!$B$8,IF(D37=8,'Tipo '!$B$9,IF(D37=9,'Tipo '!$B$10,IF(D37=10,'Tipo '!$B$11,IF(D37=11,'Tipo '!$B$12,IF(D37=12,'Tipo '!$B$13,IF(D37=13,'Tipo '!$B$14,IF(D37=14,'Tipo '!$B$15,IF(D37=15,'Tipo '!$B$16,IF(D37=16,'Tipo '!$B$17,IF(D37=17,'Tipo '!$B$18,IF(D37=18,'Tipo '!$B$19,IF(D37=19,'Tipo '!$B$20,"No ha seleccionado un tipo de contrato válido")))))))))))))))))))</f>
        <v>CONTRATOS DE PRESTACIÓN DE SERVICIOS PROFESIONALES Y DE APOYO A LA GESTIÓN</v>
      </c>
      <c r="F37" s="90" t="s">
        <v>108</v>
      </c>
      <c r="G37" s="3" t="s">
        <v>117</v>
      </c>
      <c r="H37" s="86" t="s">
        <v>440</v>
      </c>
      <c r="I37" s="54" t="s">
        <v>177</v>
      </c>
      <c r="J37" s="54">
        <v>3</v>
      </c>
      <c r="K37" s="50"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Igualdad y autonomía para una Bogotá incluyente</v>
      </c>
      <c r="L37" s="54">
        <v>1315</v>
      </c>
      <c r="M37" s="86">
        <v>1023951493</v>
      </c>
      <c r="N37" s="23" t="s">
        <v>578</v>
      </c>
      <c r="O37" s="21">
        <v>21200000</v>
      </c>
      <c r="P37" s="21"/>
      <c r="Q37" s="22"/>
      <c r="R37" s="54">
        <v>1</v>
      </c>
      <c r="S37" s="103">
        <v>4593333</v>
      </c>
      <c r="T37" s="22">
        <v>25793333</v>
      </c>
      <c r="U37" s="22">
        <v>23850000</v>
      </c>
      <c r="V37" s="108" t="s">
        <v>708</v>
      </c>
      <c r="W37" s="108" t="s">
        <v>709</v>
      </c>
      <c r="X37" s="105">
        <v>43099</v>
      </c>
      <c r="Y37" s="17">
        <v>240</v>
      </c>
      <c r="Z37" s="17">
        <v>52</v>
      </c>
      <c r="AA37" s="51"/>
      <c r="AB37" s="17"/>
      <c r="AC37" s="17" t="s">
        <v>548</v>
      </c>
      <c r="AD37" s="17" t="s">
        <v>760</v>
      </c>
      <c r="AE37" s="17"/>
      <c r="AF37" s="52">
        <f t="shared" si="0"/>
        <v>0.92465754619614304</v>
      </c>
      <c r="AG37" s="53"/>
      <c r="AH37" s="53" t="b">
        <f t="shared" si="1"/>
        <v>0</v>
      </c>
    </row>
    <row r="38" spans="1:34" ht="44.25" customHeight="1" thickBot="1" x14ac:dyDescent="0.3">
      <c r="A38" s="81">
        <v>25</v>
      </c>
      <c r="B38" s="17">
        <v>2017</v>
      </c>
      <c r="C38" s="86" t="s">
        <v>300</v>
      </c>
      <c r="D38" s="90">
        <v>5</v>
      </c>
      <c r="E38" s="3" t="str">
        <f>IF(D38=1,'Tipo '!$B$2,IF(D38=2,'Tipo '!$B$3,IF(D38=3,'Tipo '!$B$4,IF(D38=4,'Tipo '!$B$5,IF(D38=5,'Tipo '!$B$6,IF(D38=6,'Tipo '!$B$7,IF(D38=7,'Tipo '!$B$8,IF(D38=8,'Tipo '!$B$9,IF(D38=9,'Tipo '!$B$10,IF(D38=10,'Tipo '!$B$11,IF(D38=11,'Tipo '!$B$12,IF(D38=12,'Tipo '!$B$13,IF(D38=13,'Tipo '!$B$14,IF(D38=14,'Tipo '!$B$15,IF(D38=15,'Tipo '!$B$16,IF(D38=16,'Tipo '!$B$17,IF(D38=17,'Tipo '!$B$18,IF(D38=18,'Tipo '!$B$19,IF(D38=19,'Tipo '!$B$20,"No ha seleccionado un tipo de contrato válido")))))))))))))))))))</f>
        <v>CONTRATOS DE PRESTACIÓN DE SERVICIOS PROFESIONALES Y DE APOYO A LA GESTIÓN</v>
      </c>
      <c r="F38" s="90" t="s">
        <v>108</v>
      </c>
      <c r="G38" s="3" t="s">
        <v>117</v>
      </c>
      <c r="H38" s="86" t="s">
        <v>441</v>
      </c>
      <c r="I38" s="54" t="s">
        <v>177</v>
      </c>
      <c r="J38" s="54">
        <v>45</v>
      </c>
      <c r="K38" s="50"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54">
        <v>1326</v>
      </c>
      <c r="M38" s="86">
        <v>79577635</v>
      </c>
      <c r="N38" s="23" t="s">
        <v>579</v>
      </c>
      <c r="O38" s="21">
        <v>21200000</v>
      </c>
      <c r="P38" s="21"/>
      <c r="Q38" s="22"/>
      <c r="R38" s="54">
        <v>1</v>
      </c>
      <c r="S38" s="103">
        <v>6095000</v>
      </c>
      <c r="T38" s="22">
        <v>27295000</v>
      </c>
      <c r="U38" s="22">
        <v>23983333</v>
      </c>
      <c r="V38" s="108" t="s">
        <v>709</v>
      </c>
      <c r="W38" s="108" t="s">
        <v>710</v>
      </c>
      <c r="X38" s="105">
        <v>43115</v>
      </c>
      <c r="Y38" s="17">
        <v>240</v>
      </c>
      <c r="Z38" s="17">
        <v>68</v>
      </c>
      <c r="AA38" s="51"/>
      <c r="AB38" s="17"/>
      <c r="AC38" s="17" t="s">
        <v>760</v>
      </c>
      <c r="AD38" s="17"/>
      <c r="AE38" s="17"/>
      <c r="AF38" s="52">
        <f t="shared" si="0"/>
        <v>0.87867129510899433</v>
      </c>
      <c r="AG38" s="53"/>
      <c r="AH38" s="53" t="b">
        <f t="shared" si="1"/>
        <v>0</v>
      </c>
    </row>
    <row r="39" spans="1:34" ht="44.25" customHeight="1" thickBot="1" x14ac:dyDescent="0.3">
      <c r="A39" s="81">
        <v>26</v>
      </c>
      <c r="B39" s="17">
        <v>2017</v>
      </c>
      <c r="C39" s="86" t="s">
        <v>301</v>
      </c>
      <c r="D39" s="90">
        <v>5</v>
      </c>
      <c r="E39" s="3" t="str">
        <f>IF(D39=1,'Tipo '!$B$2,IF(D39=2,'Tipo '!$B$3,IF(D39=3,'Tipo '!$B$4,IF(D39=4,'Tipo '!$B$5,IF(D39=5,'Tipo '!$B$6,IF(D39=6,'Tipo '!$B$7,IF(D39=7,'Tipo '!$B$8,IF(D39=8,'Tipo '!$B$9,IF(D39=9,'Tipo '!$B$10,IF(D39=10,'Tipo '!$B$11,IF(D39=11,'Tipo '!$B$12,IF(D39=12,'Tipo '!$B$13,IF(D39=13,'Tipo '!$B$14,IF(D39=14,'Tipo '!$B$15,IF(D39=15,'Tipo '!$B$16,IF(D39=16,'Tipo '!$B$17,IF(D39=17,'Tipo '!$B$18,IF(D39=18,'Tipo '!$B$19,IF(D39=19,'Tipo '!$B$20,"No ha seleccionado un tipo de contrato válido")))))))))))))))))))</f>
        <v>CONTRATOS DE PRESTACIÓN DE SERVICIOS PROFESIONALES Y DE APOYO A LA GESTIÓN</v>
      </c>
      <c r="F39" s="90" t="s">
        <v>108</v>
      </c>
      <c r="G39" s="3" t="s">
        <v>117</v>
      </c>
      <c r="H39" s="86" t="s">
        <v>442</v>
      </c>
      <c r="I39" s="54" t="s">
        <v>177</v>
      </c>
      <c r="J39" s="54">
        <v>3</v>
      </c>
      <c r="K39" s="50"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Igualdad y autonomía para una Bogotá incluyente</v>
      </c>
      <c r="L39" s="54">
        <v>1315</v>
      </c>
      <c r="M39" s="86">
        <v>1015413608</v>
      </c>
      <c r="N39" s="23" t="s">
        <v>580</v>
      </c>
      <c r="O39" s="21">
        <v>32480000</v>
      </c>
      <c r="P39" s="21"/>
      <c r="Q39" s="22"/>
      <c r="R39" s="54">
        <v>1</v>
      </c>
      <c r="S39" s="103">
        <v>6902000</v>
      </c>
      <c r="T39" s="22">
        <v>39382000</v>
      </c>
      <c r="U39" s="22">
        <v>36540000</v>
      </c>
      <c r="V39" s="108" t="s">
        <v>710</v>
      </c>
      <c r="W39" s="108" t="s">
        <v>710</v>
      </c>
      <c r="X39" s="105">
        <v>43099</v>
      </c>
      <c r="Y39" s="17">
        <v>240</v>
      </c>
      <c r="Z39" s="17">
        <v>51</v>
      </c>
      <c r="AA39" s="51"/>
      <c r="AB39" s="17"/>
      <c r="AC39" s="17" t="s">
        <v>548</v>
      </c>
      <c r="AD39" s="17" t="s">
        <v>760</v>
      </c>
      <c r="AE39" s="17"/>
      <c r="AF39" s="52">
        <f t="shared" si="0"/>
        <v>0.92783505154639179</v>
      </c>
      <c r="AG39" s="53"/>
      <c r="AH39" s="53" t="b">
        <f t="shared" si="1"/>
        <v>0</v>
      </c>
    </row>
    <row r="40" spans="1:34" ht="44.25" customHeight="1" thickBot="1" x14ac:dyDescent="0.3">
      <c r="A40" s="81">
        <v>27</v>
      </c>
      <c r="B40" s="17">
        <v>2017</v>
      </c>
      <c r="C40" s="86" t="s">
        <v>302</v>
      </c>
      <c r="D40" s="90">
        <v>5</v>
      </c>
      <c r="E40" s="3" t="str">
        <f>IF(D40=1,'Tipo '!$B$2,IF(D40=2,'Tipo '!$B$3,IF(D40=3,'Tipo '!$B$4,IF(D40=4,'Tipo '!$B$5,IF(D40=5,'Tipo '!$B$6,IF(D40=6,'Tipo '!$B$7,IF(D40=7,'Tipo '!$B$8,IF(D40=8,'Tipo '!$B$9,IF(D40=9,'Tipo '!$B$10,IF(D40=10,'Tipo '!$B$11,IF(D40=11,'Tipo '!$B$12,IF(D40=12,'Tipo '!$B$13,IF(D40=13,'Tipo '!$B$14,IF(D40=14,'Tipo '!$B$15,IF(D40=15,'Tipo '!$B$16,IF(D40=16,'Tipo '!$B$17,IF(D40=17,'Tipo '!$B$18,IF(D40=18,'Tipo '!$B$19,IF(D40=19,'Tipo '!$B$20,"No ha seleccionado un tipo de contrato válido")))))))))))))))))))</f>
        <v>CONTRATOS DE PRESTACIÓN DE SERVICIOS PROFESIONALES Y DE APOYO A LA GESTIÓN</v>
      </c>
      <c r="F40" s="90" t="s">
        <v>108</v>
      </c>
      <c r="G40" s="3" t="s">
        <v>117</v>
      </c>
      <c r="H40" s="86" t="s">
        <v>443</v>
      </c>
      <c r="I40" s="54" t="s">
        <v>177</v>
      </c>
      <c r="J40" s="54">
        <v>45</v>
      </c>
      <c r="K40" s="50"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54">
        <v>1326</v>
      </c>
      <c r="M40" s="86">
        <v>52451354</v>
      </c>
      <c r="N40" s="23" t="s">
        <v>581</v>
      </c>
      <c r="O40" s="21">
        <v>42000000</v>
      </c>
      <c r="P40" s="21"/>
      <c r="Q40" s="22"/>
      <c r="R40" s="54">
        <v>1</v>
      </c>
      <c r="S40" s="103">
        <v>11550000</v>
      </c>
      <c r="T40" s="22">
        <v>53550000</v>
      </c>
      <c r="U40" s="22">
        <v>47250000</v>
      </c>
      <c r="V40" s="108" t="s">
        <v>710</v>
      </c>
      <c r="W40" s="108" t="s">
        <v>710</v>
      </c>
      <c r="X40" s="105">
        <v>43115</v>
      </c>
      <c r="Y40" s="17">
        <v>240</v>
      </c>
      <c r="Z40" s="17">
        <v>67</v>
      </c>
      <c r="AA40" s="51"/>
      <c r="AB40" s="17"/>
      <c r="AC40" s="17" t="s">
        <v>760</v>
      </c>
      <c r="AD40" s="17"/>
      <c r="AE40" s="17"/>
      <c r="AF40" s="52">
        <f t="shared" si="0"/>
        <v>0.88235294117647056</v>
      </c>
      <c r="AG40" s="53"/>
      <c r="AH40" s="53" t="b">
        <f t="shared" si="1"/>
        <v>0</v>
      </c>
    </row>
    <row r="41" spans="1:34" ht="44.25" customHeight="1" thickBot="1" x14ac:dyDescent="0.3">
      <c r="A41" s="81">
        <v>28</v>
      </c>
      <c r="B41" s="17">
        <v>2017</v>
      </c>
      <c r="C41" s="86" t="s">
        <v>303</v>
      </c>
      <c r="D41" s="90">
        <v>5</v>
      </c>
      <c r="E41" s="3" t="str">
        <f>IF(D41=1,'Tipo '!$B$2,IF(D41=2,'Tipo '!$B$3,IF(D41=3,'Tipo '!$B$4,IF(D41=4,'Tipo '!$B$5,IF(D41=5,'Tipo '!$B$6,IF(D41=6,'Tipo '!$B$7,IF(D41=7,'Tipo '!$B$8,IF(D41=8,'Tipo '!$B$9,IF(D41=9,'Tipo '!$B$10,IF(D41=10,'Tipo '!$B$11,IF(D41=11,'Tipo '!$B$12,IF(D41=12,'Tipo '!$B$13,IF(D41=13,'Tipo '!$B$14,IF(D41=14,'Tipo '!$B$15,IF(D41=15,'Tipo '!$B$16,IF(D41=16,'Tipo '!$B$17,IF(D41=17,'Tipo '!$B$18,IF(D41=18,'Tipo '!$B$19,IF(D41=19,'Tipo '!$B$20,"No ha seleccionado un tipo de contrato válido")))))))))))))))))))</f>
        <v>CONTRATOS DE PRESTACIÓN DE SERVICIOS PROFESIONALES Y DE APOYO A LA GESTIÓN</v>
      </c>
      <c r="F41" s="90" t="s">
        <v>108</v>
      </c>
      <c r="G41" s="3" t="s">
        <v>117</v>
      </c>
      <c r="H41" s="86" t="s">
        <v>444</v>
      </c>
      <c r="I41" s="54" t="s">
        <v>177</v>
      </c>
      <c r="J41" s="54">
        <v>3</v>
      </c>
      <c r="K41" s="50"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Igualdad y autonomía para una Bogotá incluyente</v>
      </c>
      <c r="L41" s="54">
        <v>1315</v>
      </c>
      <c r="M41" s="86">
        <v>79781116</v>
      </c>
      <c r="N41" s="23" t="s">
        <v>582</v>
      </c>
      <c r="O41" s="21">
        <v>33563760</v>
      </c>
      <c r="P41" s="21"/>
      <c r="Q41" s="22"/>
      <c r="R41" s="54">
        <v>1</v>
      </c>
      <c r="S41" s="103">
        <v>6712752</v>
      </c>
      <c r="T41" s="22">
        <v>40276512</v>
      </c>
      <c r="U41" s="22">
        <v>37339683</v>
      </c>
      <c r="V41" s="108" t="s">
        <v>710</v>
      </c>
      <c r="W41" s="108" t="s">
        <v>711</v>
      </c>
      <c r="X41" s="105">
        <v>43099</v>
      </c>
      <c r="Y41" s="17">
        <v>240</v>
      </c>
      <c r="Z41" s="17">
        <v>48</v>
      </c>
      <c r="AA41" s="51"/>
      <c r="AB41" s="17"/>
      <c r="AC41" s="17" t="s">
        <v>548</v>
      </c>
      <c r="AD41" s="17" t="s">
        <v>760</v>
      </c>
      <c r="AE41" s="17"/>
      <c r="AF41" s="52">
        <f t="shared" si="0"/>
        <v>0.92708333333333337</v>
      </c>
      <c r="AG41" s="53"/>
      <c r="AH41" s="53" t="b">
        <f t="shared" si="1"/>
        <v>0</v>
      </c>
    </row>
    <row r="42" spans="1:34" ht="44.25" customHeight="1" thickBot="1" x14ac:dyDescent="0.3">
      <c r="A42" s="81">
        <v>29</v>
      </c>
      <c r="B42" s="17">
        <v>2017</v>
      </c>
      <c r="C42" s="86" t="s">
        <v>304</v>
      </c>
      <c r="D42" s="90">
        <v>5</v>
      </c>
      <c r="E42" s="3" t="str">
        <f>IF(D42=1,'Tipo '!$B$2,IF(D42=2,'Tipo '!$B$3,IF(D42=3,'Tipo '!$B$4,IF(D42=4,'Tipo '!$B$5,IF(D42=5,'Tipo '!$B$6,IF(D42=6,'Tipo '!$B$7,IF(D42=7,'Tipo '!$B$8,IF(D42=8,'Tipo '!$B$9,IF(D42=9,'Tipo '!$B$10,IF(D42=10,'Tipo '!$B$11,IF(D42=11,'Tipo '!$B$12,IF(D42=12,'Tipo '!$B$13,IF(D42=13,'Tipo '!$B$14,IF(D42=14,'Tipo '!$B$15,IF(D42=15,'Tipo '!$B$16,IF(D42=16,'Tipo '!$B$17,IF(D42=17,'Tipo '!$B$18,IF(D42=18,'Tipo '!$B$19,IF(D42=19,'Tipo '!$B$20,"No ha seleccionado un tipo de contrato válido")))))))))))))))))))</f>
        <v>CONTRATOS DE PRESTACIÓN DE SERVICIOS PROFESIONALES Y DE APOYO A LA GESTIÓN</v>
      </c>
      <c r="F42" s="90" t="s">
        <v>108</v>
      </c>
      <c r="G42" s="3" t="s">
        <v>117</v>
      </c>
      <c r="H42" s="86" t="s">
        <v>442</v>
      </c>
      <c r="I42" s="54" t="s">
        <v>177</v>
      </c>
      <c r="J42" s="54">
        <v>3</v>
      </c>
      <c r="K42" s="50"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Igualdad y autonomía para una Bogotá incluyente</v>
      </c>
      <c r="L42" s="54">
        <v>1315</v>
      </c>
      <c r="M42" s="86">
        <v>1098683674</v>
      </c>
      <c r="N42" s="23" t="s">
        <v>583</v>
      </c>
      <c r="O42" s="21">
        <v>32480000</v>
      </c>
      <c r="P42" s="21"/>
      <c r="Q42" s="22"/>
      <c r="R42" s="54">
        <v>1</v>
      </c>
      <c r="S42" s="103">
        <v>6496000</v>
      </c>
      <c r="T42" s="22">
        <v>38976000</v>
      </c>
      <c r="U42" s="22">
        <v>36134000</v>
      </c>
      <c r="V42" s="108" t="s">
        <v>710</v>
      </c>
      <c r="W42" s="108" t="s">
        <v>711</v>
      </c>
      <c r="X42" s="105">
        <v>43099</v>
      </c>
      <c r="Y42" s="17">
        <v>240</v>
      </c>
      <c r="Z42" s="17">
        <v>48</v>
      </c>
      <c r="AA42" s="51"/>
      <c r="AB42" s="17"/>
      <c r="AC42" s="17" t="s">
        <v>548</v>
      </c>
      <c r="AD42" s="17" t="s">
        <v>760</v>
      </c>
      <c r="AE42" s="17"/>
      <c r="AF42" s="52">
        <f t="shared" si="0"/>
        <v>0.92708333333333337</v>
      </c>
      <c r="AG42" s="53"/>
      <c r="AH42" s="53" t="b">
        <f t="shared" si="1"/>
        <v>0</v>
      </c>
    </row>
    <row r="43" spans="1:34" ht="44.25" customHeight="1" thickBot="1" x14ac:dyDescent="0.3">
      <c r="A43" s="81">
        <v>30</v>
      </c>
      <c r="B43" s="17">
        <v>2017</v>
      </c>
      <c r="C43" s="86" t="s">
        <v>305</v>
      </c>
      <c r="D43" s="90">
        <v>5</v>
      </c>
      <c r="E43" s="3" t="str">
        <f>IF(D43=1,'Tipo '!$B$2,IF(D43=2,'Tipo '!$B$3,IF(D43=3,'Tipo '!$B$4,IF(D43=4,'Tipo '!$B$5,IF(D43=5,'Tipo '!$B$6,IF(D43=6,'Tipo '!$B$7,IF(D43=7,'Tipo '!$B$8,IF(D43=8,'Tipo '!$B$9,IF(D43=9,'Tipo '!$B$10,IF(D43=10,'Tipo '!$B$11,IF(D43=11,'Tipo '!$B$12,IF(D43=12,'Tipo '!$B$13,IF(D43=13,'Tipo '!$B$14,IF(D43=14,'Tipo '!$B$15,IF(D43=15,'Tipo '!$B$16,IF(D43=16,'Tipo '!$B$17,IF(D43=17,'Tipo '!$B$18,IF(D43=18,'Tipo '!$B$19,IF(D43=19,'Tipo '!$B$20,"No ha seleccionado un tipo de contrato válido")))))))))))))))))))</f>
        <v>CONTRATOS DE PRESTACIÓN DE SERVICIOS PROFESIONALES Y DE APOYO A LA GESTIÓN</v>
      </c>
      <c r="F43" s="90" t="s">
        <v>108</v>
      </c>
      <c r="G43" s="3" t="s">
        <v>117</v>
      </c>
      <c r="H43" s="86" t="s">
        <v>445</v>
      </c>
      <c r="I43" s="54" t="s">
        <v>177</v>
      </c>
      <c r="J43" s="54">
        <v>3</v>
      </c>
      <c r="K43" s="50"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Igualdad y autonomía para una Bogotá incluyente</v>
      </c>
      <c r="L43" s="54">
        <v>1315</v>
      </c>
      <c r="M43" s="86">
        <v>91539259</v>
      </c>
      <c r="N43" s="23" t="s">
        <v>584</v>
      </c>
      <c r="O43" s="21">
        <v>32480000</v>
      </c>
      <c r="P43" s="21"/>
      <c r="Q43" s="22"/>
      <c r="R43" s="54">
        <v>1</v>
      </c>
      <c r="S43" s="103">
        <v>6496000</v>
      </c>
      <c r="T43" s="22">
        <v>38976000</v>
      </c>
      <c r="U43" s="22">
        <v>36134000</v>
      </c>
      <c r="V43" s="108" t="s">
        <v>710</v>
      </c>
      <c r="W43" s="108" t="s">
        <v>711</v>
      </c>
      <c r="X43" s="105">
        <v>43099</v>
      </c>
      <c r="Y43" s="17">
        <v>240</v>
      </c>
      <c r="Z43" s="17">
        <v>48</v>
      </c>
      <c r="AA43" s="51"/>
      <c r="AB43" s="17"/>
      <c r="AC43" s="17" t="s">
        <v>548</v>
      </c>
      <c r="AD43" s="17" t="s">
        <v>760</v>
      </c>
      <c r="AE43" s="17"/>
      <c r="AF43" s="52">
        <f t="shared" si="0"/>
        <v>0.92708333333333337</v>
      </c>
      <c r="AG43" s="53"/>
      <c r="AH43" s="53" t="b">
        <f t="shared" si="1"/>
        <v>0</v>
      </c>
    </row>
    <row r="44" spans="1:34" ht="44.25" customHeight="1" thickBot="1" x14ac:dyDescent="0.3">
      <c r="A44" s="81">
        <v>31</v>
      </c>
      <c r="B44" s="17">
        <v>2017</v>
      </c>
      <c r="C44" s="86" t="s">
        <v>306</v>
      </c>
      <c r="D44" s="90">
        <v>5</v>
      </c>
      <c r="E44" s="3" t="str">
        <f>IF(D44=1,'Tipo '!$B$2,IF(D44=2,'Tipo '!$B$3,IF(D44=3,'Tipo '!$B$4,IF(D44=4,'Tipo '!$B$5,IF(D44=5,'Tipo '!$B$6,IF(D44=6,'Tipo '!$B$7,IF(D44=7,'Tipo '!$B$8,IF(D44=8,'Tipo '!$B$9,IF(D44=9,'Tipo '!$B$10,IF(D44=10,'Tipo '!$B$11,IF(D44=11,'Tipo '!$B$12,IF(D44=12,'Tipo '!$B$13,IF(D44=13,'Tipo '!$B$14,IF(D44=14,'Tipo '!$B$15,IF(D44=15,'Tipo '!$B$16,IF(D44=16,'Tipo '!$B$17,IF(D44=17,'Tipo '!$B$18,IF(D44=18,'Tipo '!$B$19,IF(D44=19,'Tipo '!$B$20,"No ha seleccionado un tipo de contrato válido")))))))))))))))))))</f>
        <v>CONTRATOS DE PRESTACIÓN DE SERVICIOS PROFESIONALES Y DE APOYO A LA GESTIÓN</v>
      </c>
      <c r="F44" s="90" t="s">
        <v>108</v>
      </c>
      <c r="G44" s="3" t="s">
        <v>117</v>
      </c>
      <c r="H44" s="86" t="s">
        <v>446</v>
      </c>
      <c r="I44" s="54" t="s">
        <v>177</v>
      </c>
      <c r="J44" s="54">
        <v>45</v>
      </c>
      <c r="K44" s="50"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54">
        <v>1326</v>
      </c>
      <c r="M44" s="86">
        <v>52109171</v>
      </c>
      <c r="N44" s="23" t="s">
        <v>585</v>
      </c>
      <c r="O44" s="21">
        <v>15600000</v>
      </c>
      <c r="P44" s="21"/>
      <c r="Q44" s="22"/>
      <c r="R44" s="54">
        <v>1</v>
      </c>
      <c r="S44" s="103">
        <v>1820000</v>
      </c>
      <c r="T44" s="22">
        <v>17420000</v>
      </c>
      <c r="U44" s="22">
        <v>15080000</v>
      </c>
      <c r="V44" s="108" t="s">
        <v>711</v>
      </c>
      <c r="W44" s="108" t="s">
        <v>711</v>
      </c>
      <c r="X44" s="105">
        <v>43051</v>
      </c>
      <c r="Y44" s="17">
        <v>240</v>
      </c>
      <c r="Z44" s="17">
        <v>0</v>
      </c>
      <c r="AA44" s="51"/>
      <c r="AB44" s="17"/>
      <c r="AC44" s="17" t="s">
        <v>760</v>
      </c>
      <c r="AD44" s="17"/>
      <c r="AE44" s="17"/>
      <c r="AF44" s="52">
        <f t="shared" si="0"/>
        <v>0.86567164179104472</v>
      </c>
      <c r="AG44" s="53"/>
      <c r="AH44" s="53" t="b">
        <f t="shared" si="1"/>
        <v>0</v>
      </c>
    </row>
    <row r="45" spans="1:34" ht="44.25" customHeight="1" thickBot="1" x14ac:dyDescent="0.3">
      <c r="A45" s="81">
        <v>32</v>
      </c>
      <c r="B45" s="17">
        <v>2017</v>
      </c>
      <c r="C45" s="86" t="s">
        <v>307</v>
      </c>
      <c r="D45" s="90">
        <v>5</v>
      </c>
      <c r="E45" s="3" t="str">
        <f>IF(D45=1,'Tipo '!$B$2,IF(D45=2,'Tipo '!$B$3,IF(D45=3,'Tipo '!$B$4,IF(D45=4,'Tipo '!$B$5,IF(D45=5,'Tipo '!$B$6,IF(D45=6,'Tipo '!$B$7,IF(D45=7,'Tipo '!$B$8,IF(D45=8,'Tipo '!$B$9,IF(D45=9,'Tipo '!$B$10,IF(D45=10,'Tipo '!$B$11,IF(D45=11,'Tipo '!$B$12,IF(D45=12,'Tipo '!$B$13,IF(D45=13,'Tipo '!$B$14,IF(D45=14,'Tipo '!$B$15,IF(D45=15,'Tipo '!$B$16,IF(D45=16,'Tipo '!$B$17,IF(D45=17,'Tipo '!$B$18,IF(D45=18,'Tipo '!$B$19,IF(D45=19,'Tipo '!$B$20,"No ha seleccionado un tipo de contrato válido")))))))))))))))))))</f>
        <v>CONTRATOS DE PRESTACIÓN DE SERVICIOS PROFESIONALES Y DE APOYO A LA GESTIÓN</v>
      </c>
      <c r="F45" s="90" t="s">
        <v>108</v>
      </c>
      <c r="G45" s="3" t="s">
        <v>117</v>
      </c>
      <c r="H45" s="86" t="s">
        <v>447</v>
      </c>
      <c r="I45" s="54" t="s">
        <v>177</v>
      </c>
      <c r="J45" s="54">
        <v>45</v>
      </c>
      <c r="K45" s="50"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54">
        <v>1326</v>
      </c>
      <c r="M45" s="86">
        <v>1026280219</v>
      </c>
      <c r="N45" s="23" t="s">
        <v>586</v>
      </c>
      <c r="O45" s="21">
        <v>15200000</v>
      </c>
      <c r="P45" s="21"/>
      <c r="Q45" s="22"/>
      <c r="R45" s="54">
        <v>1</v>
      </c>
      <c r="S45" s="103">
        <v>3990000</v>
      </c>
      <c r="T45" s="22">
        <v>19190000</v>
      </c>
      <c r="U45" s="22">
        <v>16783333</v>
      </c>
      <c r="V45" s="108" t="s">
        <v>712</v>
      </c>
      <c r="W45" s="108" t="s">
        <v>713</v>
      </c>
      <c r="X45" s="105">
        <v>43115</v>
      </c>
      <c r="Y45" s="17">
        <v>240</v>
      </c>
      <c r="Z45" s="17">
        <v>62</v>
      </c>
      <c r="AA45" s="51"/>
      <c r="AB45" s="17"/>
      <c r="AC45" s="17" t="s">
        <v>760</v>
      </c>
      <c r="AD45" s="17"/>
      <c r="AE45" s="17"/>
      <c r="AF45" s="52">
        <f t="shared" si="0"/>
        <v>0.87458744137571653</v>
      </c>
      <c r="AG45" s="53"/>
      <c r="AH45" s="53" t="b">
        <f t="shared" si="1"/>
        <v>0</v>
      </c>
    </row>
    <row r="46" spans="1:34" ht="44.25" customHeight="1" thickBot="1" x14ac:dyDescent="0.3">
      <c r="A46" s="81">
        <v>33</v>
      </c>
      <c r="B46" s="17">
        <v>2017</v>
      </c>
      <c r="C46" s="86" t="s">
        <v>308</v>
      </c>
      <c r="D46" s="90">
        <v>5</v>
      </c>
      <c r="E46" s="3" t="str">
        <f>IF(D46=1,'Tipo '!$B$2,IF(D46=2,'Tipo '!$B$3,IF(D46=3,'Tipo '!$B$4,IF(D46=4,'Tipo '!$B$5,IF(D46=5,'Tipo '!$B$6,IF(D46=6,'Tipo '!$B$7,IF(D46=7,'Tipo '!$B$8,IF(D46=8,'Tipo '!$B$9,IF(D46=9,'Tipo '!$B$10,IF(D46=10,'Tipo '!$B$11,IF(D46=11,'Tipo '!$B$12,IF(D46=12,'Tipo '!$B$13,IF(D46=13,'Tipo '!$B$14,IF(D46=14,'Tipo '!$B$15,IF(D46=15,'Tipo '!$B$16,IF(D46=16,'Tipo '!$B$17,IF(D46=17,'Tipo '!$B$18,IF(D46=18,'Tipo '!$B$19,IF(D46=19,'Tipo '!$B$20,"No ha seleccionado un tipo de contrato válido")))))))))))))))))))</f>
        <v>CONTRATOS DE PRESTACIÓN DE SERVICIOS PROFESIONALES Y DE APOYO A LA GESTIÓN</v>
      </c>
      <c r="F46" s="90" t="s">
        <v>108</v>
      </c>
      <c r="G46" s="3" t="s">
        <v>117</v>
      </c>
      <c r="H46" s="86" t="s">
        <v>440</v>
      </c>
      <c r="I46" s="54" t="s">
        <v>177</v>
      </c>
      <c r="J46" s="54">
        <v>3</v>
      </c>
      <c r="K46" s="50"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Igualdad y autonomía para una Bogotá incluyente</v>
      </c>
      <c r="L46" s="54">
        <v>1315</v>
      </c>
      <c r="M46" s="86">
        <v>1030530840</v>
      </c>
      <c r="N46" s="23" t="s">
        <v>587</v>
      </c>
      <c r="O46" s="21">
        <v>32480000</v>
      </c>
      <c r="P46" s="21"/>
      <c r="Q46" s="22"/>
      <c r="R46" s="54">
        <v>1</v>
      </c>
      <c r="S46" s="103">
        <v>6090000</v>
      </c>
      <c r="T46" s="22">
        <v>38570000</v>
      </c>
      <c r="U46" s="22">
        <v>35728000</v>
      </c>
      <c r="V46" s="108" t="s">
        <v>713</v>
      </c>
      <c r="W46" s="108" t="s">
        <v>714</v>
      </c>
      <c r="X46" s="105">
        <v>43099</v>
      </c>
      <c r="Y46" s="17">
        <v>240</v>
      </c>
      <c r="Z46" s="17">
        <v>45</v>
      </c>
      <c r="AA46" s="51"/>
      <c r="AB46" s="17"/>
      <c r="AC46" s="17" t="s">
        <v>548</v>
      </c>
      <c r="AD46" s="17" t="s">
        <v>760</v>
      </c>
      <c r="AE46" s="17"/>
      <c r="AF46" s="52">
        <f t="shared" si="0"/>
        <v>0.9263157894736842</v>
      </c>
      <c r="AG46" s="53"/>
      <c r="AH46" s="53" t="b">
        <f t="shared" si="1"/>
        <v>0</v>
      </c>
    </row>
    <row r="47" spans="1:34" ht="44.25" customHeight="1" thickBot="1" x14ac:dyDescent="0.3">
      <c r="A47" s="81">
        <v>34</v>
      </c>
      <c r="B47" s="17">
        <v>2017</v>
      </c>
      <c r="C47" s="86" t="s">
        <v>309</v>
      </c>
      <c r="D47" s="90">
        <v>5</v>
      </c>
      <c r="E47" s="3" t="str">
        <f>IF(D47=1,'Tipo '!$B$2,IF(D47=2,'Tipo '!$B$3,IF(D47=3,'Tipo '!$B$4,IF(D47=4,'Tipo '!$B$5,IF(D47=5,'Tipo '!$B$6,IF(D47=6,'Tipo '!$B$7,IF(D47=7,'Tipo '!$B$8,IF(D47=8,'Tipo '!$B$9,IF(D47=9,'Tipo '!$B$10,IF(D47=10,'Tipo '!$B$11,IF(D47=11,'Tipo '!$B$12,IF(D47=12,'Tipo '!$B$13,IF(D47=13,'Tipo '!$B$14,IF(D47=14,'Tipo '!$B$15,IF(D47=15,'Tipo '!$B$16,IF(D47=16,'Tipo '!$B$17,IF(D47=17,'Tipo '!$B$18,IF(D47=18,'Tipo '!$B$19,IF(D47=19,'Tipo '!$B$20,"No ha seleccionado un tipo de contrato válido")))))))))))))))))))</f>
        <v>CONTRATOS DE PRESTACIÓN DE SERVICIOS PROFESIONALES Y DE APOYO A LA GESTIÓN</v>
      </c>
      <c r="F47" s="90" t="s">
        <v>108</v>
      </c>
      <c r="G47" s="3" t="s">
        <v>117</v>
      </c>
      <c r="H47" s="86" t="s">
        <v>448</v>
      </c>
      <c r="I47" s="54" t="s">
        <v>177</v>
      </c>
      <c r="J47" s="54">
        <v>45</v>
      </c>
      <c r="K47" s="50"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54">
        <v>1326</v>
      </c>
      <c r="M47" s="86">
        <v>12131231</v>
      </c>
      <c r="N47" s="23" t="s">
        <v>588</v>
      </c>
      <c r="O47" s="21">
        <v>44000000</v>
      </c>
      <c r="P47" s="21"/>
      <c r="Q47" s="22"/>
      <c r="R47" s="54">
        <v>1</v>
      </c>
      <c r="S47" s="103">
        <v>8250000</v>
      </c>
      <c r="T47" s="22">
        <v>52250000</v>
      </c>
      <c r="U47" s="22">
        <v>48400000</v>
      </c>
      <c r="V47" s="108" t="s">
        <v>713</v>
      </c>
      <c r="W47" s="108" t="s">
        <v>714</v>
      </c>
      <c r="X47" s="105">
        <v>43099</v>
      </c>
      <c r="Y47" s="17">
        <v>240</v>
      </c>
      <c r="Z47" s="17">
        <v>45</v>
      </c>
      <c r="AA47" s="51"/>
      <c r="AB47" s="17"/>
      <c r="AC47" s="17" t="s">
        <v>548</v>
      </c>
      <c r="AD47" s="17" t="s">
        <v>760</v>
      </c>
      <c r="AE47" s="17"/>
      <c r="AF47" s="52">
        <f t="shared" si="0"/>
        <v>0.9263157894736842</v>
      </c>
      <c r="AG47" s="53"/>
      <c r="AH47" s="53" t="b">
        <f t="shared" si="1"/>
        <v>0</v>
      </c>
    </row>
    <row r="48" spans="1:34" ht="44.25" customHeight="1" thickBot="1" x14ac:dyDescent="0.3">
      <c r="A48" s="81">
        <v>35</v>
      </c>
      <c r="B48" s="17">
        <v>2017</v>
      </c>
      <c r="C48" s="86" t="s">
        <v>310</v>
      </c>
      <c r="D48" s="90">
        <v>5</v>
      </c>
      <c r="E48" s="3" t="str">
        <f>IF(D48=1,'Tipo '!$B$2,IF(D48=2,'Tipo '!$B$3,IF(D48=3,'Tipo '!$B$4,IF(D48=4,'Tipo '!$B$5,IF(D48=5,'Tipo '!$B$6,IF(D48=6,'Tipo '!$B$7,IF(D48=7,'Tipo '!$B$8,IF(D48=8,'Tipo '!$B$9,IF(D48=9,'Tipo '!$B$10,IF(D48=10,'Tipo '!$B$11,IF(D48=11,'Tipo '!$B$12,IF(D48=12,'Tipo '!$B$13,IF(D48=13,'Tipo '!$B$14,IF(D48=14,'Tipo '!$B$15,IF(D48=15,'Tipo '!$B$16,IF(D48=16,'Tipo '!$B$17,IF(D48=17,'Tipo '!$B$18,IF(D48=18,'Tipo '!$B$19,IF(D48=19,'Tipo '!$B$20,"No ha seleccionado un tipo de contrato válido")))))))))))))))))))</f>
        <v>CONTRATOS DE PRESTACIÓN DE SERVICIOS PROFESIONALES Y DE APOYO A LA GESTIÓN</v>
      </c>
      <c r="F48" s="90" t="s">
        <v>108</v>
      </c>
      <c r="G48" s="3" t="s">
        <v>117</v>
      </c>
      <c r="H48" s="86" t="s">
        <v>436</v>
      </c>
      <c r="I48" s="54" t="s">
        <v>177</v>
      </c>
      <c r="J48" s="54">
        <v>45</v>
      </c>
      <c r="K48" s="50"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54">
        <v>1326</v>
      </c>
      <c r="M48" s="86">
        <v>1118815051</v>
      </c>
      <c r="N48" s="23" t="s">
        <v>589</v>
      </c>
      <c r="O48" s="21">
        <v>40000000</v>
      </c>
      <c r="P48" s="21"/>
      <c r="Q48" s="22"/>
      <c r="R48" s="54">
        <v>1</v>
      </c>
      <c r="S48" s="103">
        <v>10000000</v>
      </c>
      <c r="T48" s="22">
        <v>50000000</v>
      </c>
      <c r="U48" s="22">
        <v>44000000</v>
      </c>
      <c r="V48" s="108" t="s">
        <v>713</v>
      </c>
      <c r="W48" s="108" t="s">
        <v>714</v>
      </c>
      <c r="X48" s="105">
        <v>43115</v>
      </c>
      <c r="Y48" s="17">
        <v>240</v>
      </c>
      <c r="Z48" s="17">
        <v>60</v>
      </c>
      <c r="AA48" s="51"/>
      <c r="AB48" s="17"/>
      <c r="AC48" s="17" t="s">
        <v>760</v>
      </c>
      <c r="AD48" s="17"/>
      <c r="AE48" s="17"/>
      <c r="AF48" s="52">
        <f t="shared" si="0"/>
        <v>0.88</v>
      </c>
      <c r="AG48" s="53"/>
      <c r="AH48" s="53" t="b">
        <f t="shared" si="1"/>
        <v>0</v>
      </c>
    </row>
    <row r="49" spans="1:34" ht="44.25" customHeight="1" thickBot="1" x14ac:dyDescent="0.3">
      <c r="A49" s="81">
        <v>36</v>
      </c>
      <c r="B49" s="17">
        <v>2017</v>
      </c>
      <c r="C49" s="86" t="s">
        <v>311</v>
      </c>
      <c r="D49" s="90">
        <v>5</v>
      </c>
      <c r="E49" s="3" t="str">
        <f>IF(D49=1,'Tipo '!$B$2,IF(D49=2,'Tipo '!$B$3,IF(D49=3,'Tipo '!$B$4,IF(D49=4,'Tipo '!$B$5,IF(D49=5,'Tipo '!$B$6,IF(D49=6,'Tipo '!$B$7,IF(D49=7,'Tipo '!$B$8,IF(D49=8,'Tipo '!$B$9,IF(D49=9,'Tipo '!$B$10,IF(D49=10,'Tipo '!$B$11,IF(D49=11,'Tipo '!$B$12,IF(D49=12,'Tipo '!$B$13,IF(D49=13,'Tipo '!$B$14,IF(D49=14,'Tipo '!$B$15,IF(D49=15,'Tipo '!$B$16,IF(D49=16,'Tipo '!$B$17,IF(D49=17,'Tipo '!$B$18,IF(D49=18,'Tipo '!$B$19,IF(D49=19,'Tipo '!$B$20,"No ha seleccionado un tipo de contrato válido")))))))))))))))))))</f>
        <v>CONTRATOS DE PRESTACIÓN DE SERVICIOS PROFESIONALES Y DE APOYO A LA GESTIÓN</v>
      </c>
      <c r="F49" s="90" t="s">
        <v>108</v>
      </c>
      <c r="G49" s="3" t="s">
        <v>117</v>
      </c>
      <c r="H49" s="86" t="s">
        <v>449</v>
      </c>
      <c r="I49" s="54" t="s">
        <v>177</v>
      </c>
      <c r="J49" s="54">
        <v>45</v>
      </c>
      <c r="K49" s="50"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54">
        <v>1326</v>
      </c>
      <c r="M49" s="86">
        <v>51738812</v>
      </c>
      <c r="N49" s="23" t="s">
        <v>590</v>
      </c>
      <c r="O49" s="21">
        <v>39200000</v>
      </c>
      <c r="P49" s="21"/>
      <c r="Q49" s="22"/>
      <c r="R49" s="54">
        <v>1</v>
      </c>
      <c r="S49" s="103">
        <v>9800000</v>
      </c>
      <c r="T49" s="22">
        <v>49000000</v>
      </c>
      <c r="U49" s="22">
        <v>43120000</v>
      </c>
      <c r="V49" s="108" t="s">
        <v>713</v>
      </c>
      <c r="W49" s="108" t="s">
        <v>714</v>
      </c>
      <c r="X49" s="81">
        <v>43115</v>
      </c>
      <c r="Y49" s="17">
        <v>240</v>
      </c>
      <c r="Z49" s="17">
        <v>60</v>
      </c>
      <c r="AA49" s="51"/>
      <c r="AB49" s="17"/>
      <c r="AC49" s="17" t="s">
        <v>760</v>
      </c>
      <c r="AD49" s="17"/>
      <c r="AE49" s="17"/>
      <c r="AF49" s="52">
        <f t="shared" si="0"/>
        <v>0.88</v>
      </c>
      <c r="AG49" s="53"/>
      <c r="AH49" s="53" t="b">
        <f t="shared" si="1"/>
        <v>0</v>
      </c>
    </row>
    <row r="50" spans="1:34" ht="44.25" customHeight="1" thickBot="1" x14ac:dyDescent="0.3">
      <c r="A50" s="81">
        <v>37</v>
      </c>
      <c r="B50" s="17">
        <v>2017</v>
      </c>
      <c r="C50" s="86" t="s">
        <v>312</v>
      </c>
      <c r="D50" s="90">
        <v>5</v>
      </c>
      <c r="E50" s="3" t="str">
        <f>IF(D50=1,'Tipo '!$B$2,IF(D50=2,'Tipo '!$B$3,IF(D50=3,'Tipo '!$B$4,IF(D50=4,'Tipo '!$B$5,IF(D50=5,'Tipo '!$B$6,IF(D50=6,'Tipo '!$B$7,IF(D50=7,'Tipo '!$B$8,IF(D50=8,'Tipo '!$B$9,IF(D50=9,'Tipo '!$B$10,IF(D50=10,'Tipo '!$B$11,IF(D50=11,'Tipo '!$B$12,IF(D50=12,'Tipo '!$B$13,IF(D50=13,'Tipo '!$B$14,IF(D50=14,'Tipo '!$B$15,IF(D50=15,'Tipo '!$B$16,IF(D50=16,'Tipo '!$B$17,IF(D50=17,'Tipo '!$B$18,IF(D50=18,'Tipo '!$B$19,IF(D50=19,'Tipo '!$B$20,"No ha seleccionado un tipo de contrato válido")))))))))))))))))))</f>
        <v>CONTRATOS DE PRESTACIÓN DE SERVICIOS PROFESIONALES Y DE APOYO A LA GESTIÓN</v>
      </c>
      <c r="F50" s="90" t="s">
        <v>108</v>
      </c>
      <c r="G50" s="3" t="s">
        <v>117</v>
      </c>
      <c r="H50" s="86" t="s">
        <v>450</v>
      </c>
      <c r="I50" s="54" t="s">
        <v>177</v>
      </c>
      <c r="J50" s="54">
        <v>45</v>
      </c>
      <c r="K50" s="50"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54">
        <v>1326</v>
      </c>
      <c r="M50" s="86">
        <v>79750912</v>
      </c>
      <c r="N50" s="23" t="s">
        <v>591</v>
      </c>
      <c r="O50" s="21">
        <v>17600000</v>
      </c>
      <c r="P50" s="21"/>
      <c r="Q50" s="22"/>
      <c r="R50" s="54">
        <v>1</v>
      </c>
      <c r="S50" s="103">
        <v>4400000</v>
      </c>
      <c r="T50" s="22">
        <v>22000000</v>
      </c>
      <c r="U50" s="22">
        <v>19360000</v>
      </c>
      <c r="V50" s="108" t="s">
        <v>713</v>
      </c>
      <c r="W50" s="108" t="s">
        <v>714</v>
      </c>
      <c r="X50" s="105">
        <v>43115</v>
      </c>
      <c r="Y50" s="17">
        <v>240</v>
      </c>
      <c r="Z50" s="17">
        <v>60</v>
      </c>
      <c r="AA50" s="51"/>
      <c r="AB50" s="17"/>
      <c r="AC50" s="17" t="s">
        <v>760</v>
      </c>
      <c r="AD50" s="17"/>
      <c r="AE50" s="17"/>
      <c r="AF50" s="52">
        <f t="shared" si="0"/>
        <v>0.88</v>
      </c>
      <c r="AG50" s="53"/>
      <c r="AH50" s="53" t="b">
        <f t="shared" si="1"/>
        <v>0</v>
      </c>
    </row>
    <row r="51" spans="1:34" ht="44.25" customHeight="1" thickBot="1" x14ac:dyDescent="0.3">
      <c r="A51" s="81">
        <v>38</v>
      </c>
      <c r="B51" s="17">
        <v>2017</v>
      </c>
      <c r="C51" s="86" t="s">
        <v>313</v>
      </c>
      <c r="D51" s="90">
        <v>5</v>
      </c>
      <c r="E51" s="3" t="str">
        <f>IF(D51=1,'Tipo '!$B$2,IF(D51=2,'Tipo '!$B$3,IF(D51=3,'Tipo '!$B$4,IF(D51=4,'Tipo '!$B$5,IF(D51=5,'Tipo '!$B$6,IF(D51=6,'Tipo '!$B$7,IF(D51=7,'Tipo '!$B$8,IF(D51=8,'Tipo '!$B$9,IF(D51=9,'Tipo '!$B$10,IF(D51=10,'Tipo '!$B$11,IF(D51=11,'Tipo '!$B$12,IF(D51=12,'Tipo '!$B$13,IF(D51=13,'Tipo '!$B$14,IF(D51=14,'Tipo '!$B$15,IF(D51=15,'Tipo '!$B$16,IF(D51=16,'Tipo '!$B$17,IF(D51=17,'Tipo '!$B$18,IF(D51=18,'Tipo '!$B$19,IF(D51=19,'Tipo '!$B$20,"No ha seleccionado un tipo de contrato válido")))))))))))))))))))</f>
        <v>CONTRATOS DE PRESTACIÓN DE SERVICIOS PROFESIONALES Y DE APOYO A LA GESTIÓN</v>
      </c>
      <c r="F51" s="90" t="s">
        <v>108</v>
      </c>
      <c r="G51" s="3" t="s">
        <v>117</v>
      </c>
      <c r="H51" s="86" t="s">
        <v>451</v>
      </c>
      <c r="I51" s="54" t="s">
        <v>177</v>
      </c>
      <c r="J51" s="54">
        <v>45</v>
      </c>
      <c r="K51" s="50"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54">
        <v>1326</v>
      </c>
      <c r="M51" s="86">
        <v>1026267977</v>
      </c>
      <c r="N51" s="23" t="s">
        <v>592</v>
      </c>
      <c r="O51" s="21">
        <v>44000000</v>
      </c>
      <c r="P51" s="21"/>
      <c r="Q51" s="22"/>
      <c r="R51" s="54">
        <v>1</v>
      </c>
      <c r="S51" s="103">
        <v>11000000</v>
      </c>
      <c r="T51" s="22">
        <v>55000000</v>
      </c>
      <c r="U51" s="22">
        <v>48400000</v>
      </c>
      <c r="V51" s="108" t="s">
        <v>713</v>
      </c>
      <c r="W51" s="108" t="s">
        <v>714</v>
      </c>
      <c r="X51" s="105">
        <v>43115</v>
      </c>
      <c r="Y51" s="17">
        <v>240</v>
      </c>
      <c r="Z51" s="17">
        <v>60</v>
      </c>
      <c r="AA51" s="51"/>
      <c r="AB51" s="17"/>
      <c r="AC51" s="17" t="s">
        <v>760</v>
      </c>
      <c r="AD51" s="17"/>
      <c r="AE51" s="17"/>
      <c r="AF51" s="52">
        <f t="shared" si="0"/>
        <v>0.88</v>
      </c>
      <c r="AG51" s="53"/>
      <c r="AH51" s="53" t="b">
        <f t="shared" si="1"/>
        <v>0</v>
      </c>
    </row>
    <row r="52" spans="1:34" ht="44.25" customHeight="1" thickBot="1" x14ac:dyDescent="0.3">
      <c r="A52" s="81">
        <v>39</v>
      </c>
      <c r="B52" s="17">
        <v>2017</v>
      </c>
      <c r="C52" s="86" t="s">
        <v>314</v>
      </c>
      <c r="D52" s="90">
        <v>5</v>
      </c>
      <c r="E52" s="3" t="str">
        <f>IF(D52=1,'Tipo '!$B$2,IF(D52=2,'Tipo '!$B$3,IF(D52=3,'Tipo '!$B$4,IF(D52=4,'Tipo '!$B$5,IF(D52=5,'Tipo '!$B$6,IF(D52=6,'Tipo '!$B$7,IF(D52=7,'Tipo '!$B$8,IF(D52=8,'Tipo '!$B$9,IF(D52=9,'Tipo '!$B$10,IF(D52=10,'Tipo '!$B$11,IF(D52=11,'Tipo '!$B$12,IF(D52=12,'Tipo '!$B$13,IF(D52=13,'Tipo '!$B$14,IF(D52=14,'Tipo '!$B$15,IF(D52=15,'Tipo '!$B$16,IF(D52=16,'Tipo '!$B$17,IF(D52=17,'Tipo '!$B$18,IF(D52=18,'Tipo '!$B$19,IF(D52=19,'Tipo '!$B$20,"No ha seleccionado un tipo de contrato válido")))))))))))))))))))</f>
        <v>CONTRATOS DE PRESTACIÓN DE SERVICIOS PROFESIONALES Y DE APOYO A LA GESTIÓN</v>
      </c>
      <c r="F52" s="90" t="s">
        <v>108</v>
      </c>
      <c r="G52" s="3" t="s">
        <v>117</v>
      </c>
      <c r="H52" s="86" t="s">
        <v>452</v>
      </c>
      <c r="I52" s="54" t="s">
        <v>177</v>
      </c>
      <c r="J52" s="54">
        <v>45</v>
      </c>
      <c r="K52" s="50"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54">
        <v>1326</v>
      </c>
      <c r="M52" s="86">
        <v>1082879244</v>
      </c>
      <c r="N52" s="23" t="s">
        <v>593</v>
      </c>
      <c r="O52" s="21">
        <v>28800000</v>
      </c>
      <c r="P52" s="21"/>
      <c r="Q52" s="22"/>
      <c r="R52" s="54">
        <v>1</v>
      </c>
      <c r="S52" s="103">
        <v>7200000</v>
      </c>
      <c r="T52" s="22">
        <v>36000000</v>
      </c>
      <c r="U52" s="22">
        <v>31680000</v>
      </c>
      <c r="V52" s="108" t="s">
        <v>713</v>
      </c>
      <c r="W52" s="108" t="s">
        <v>713</v>
      </c>
      <c r="X52" s="105">
        <v>43115</v>
      </c>
      <c r="Y52" s="17">
        <v>240</v>
      </c>
      <c r="Z52" s="17">
        <v>60</v>
      </c>
      <c r="AA52" s="51"/>
      <c r="AB52" s="17"/>
      <c r="AC52" s="17" t="s">
        <v>760</v>
      </c>
      <c r="AD52" s="17"/>
      <c r="AE52" s="17"/>
      <c r="AF52" s="52">
        <f t="shared" si="0"/>
        <v>0.88</v>
      </c>
      <c r="AG52" s="53"/>
      <c r="AH52" s="53" t="b">
        <f t="shared" si="1"/>
        <v>0</v>
      </c>
    </row>
    <row r="53" spans="1:34" ht="44.25" customHeight="1" thickBot="1" x14ac:dyDescent="0.3">
      <c r="A53" s="81">
        <v>40</v>
      </c>
      <c r="B53" s="17">
        <v>2017</v>
      </c>
      <c r="C53" s="86" t="s">
        <v>315</v>
      </c>
      <c r="D53" s="90">
        <v>5</v>
      </c>
      <c r="E53" s="3" t="str">
        <f>IF(D53=1,'Tipo '!$B$2,IF(D53=2,'Tipo '!$B$3,IF(D53=3,'Tipo '!$B$4,IF(D53=4,'Tipo '!$B$5,IF(D53=5,'Tipo '!$B$6,IF(D53=6,'Tipo '!$B$7,IF(D53=7,'Tipo '!$B$8,IF(D53=8,'Tipo '!$B$9,IF(D53=9,'Tipo '!$B$10,IF(D53=10,'Tipo '!$B$11,IF(D53=11,'Tipo '!$B$12,IF(D53=12,'Tipo '!$B$13,IF(D53=13,'Tipo '!$B$14,IF(D53=14,'Tipo '!$B$15,IF(D53=15,'Tipo '!$B$16,IF(D53=16,'Tipo '!$B$17,IF(D53=17,'Tipo '!$B$18,IF(D53=18,'Tipo '!$B$19,IF(D53=19,'Tipo '!$B$20,"No ha seleccionado un tipo de contrato válido")))))))))))))))))))</f>
        <v>CONTRATOS DE PRESTACIÓN DE SERVICIOS PROFESIONALES Y DE APOYO A LA GESTIÓN</v>
      </c>
      <c r="F53" s="90" t="s">
        <v>108</v>
      </c>
      <c r="G53" s="3" t="s">
        <v>117</v>
      </c>
      <c r="H53" s="86" t="s">
        <v>422</v>
      </c>
      <c r="I53" s="54" t="s">
        <v>177</v>
      </c>
      <c r="J53" s="54">
        <v>45</v>
      </c>
      <c r="K53" s="50"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54">
        <v>1326</v>
      </c>
      <c r="M53" s="86">
        <v>53073076</v>
      </c>
      <c r="N53" s="23" t="s">
        <v>594</v>
      </c>
      <c r="O53" s="21">
        <v>42400000</v>
      </c>
      <c r="P53" s="21"/>
      <c r="Q53" s="22"/>
      <c r="R53" s="54">
        <v>1</v>
      </c>
      <c r="S53" s="103">
        <v>10600000</v>
      </c>
      <c r="T53" s="22">
        <v>53000000</v>
      </c>
      <c r="U53" s="22">
        <v>46640000</v>
      </c>
      <c r="V53" s="108" t="s">
        <v>713</v>
      </c>
      <c r="W53" s="108" t="s">
        <v>714</v>
      </c>
      <c r="X53" s="105">
        <v>43115</v>
      </c>
      <c r="Y53" s="17">
        <v>240</v>
      </c>
      <c r="Z53" s="17">
        <v>60</v>
      </c>
      <c r="AA53" s="51"/>
      <c r="AB53" s="17"/>
      <c r="AC53" s="17" t="s">
        <v>760</v>
      </c>
      <c r="AD53" s="17"/>
      <c r="AE53" s="17"/>
      <c r="AF53" s="52">
        <f t="shared" si="0"/>
        <v>0.88</v>
      </c>
      <c r="AG53" s="53"/>
      <c r="AH53" s="53" t="b">
        <f t="shared" si="1"/>
        <v>0</v>
      </c>
    </row>
    <row r="54" spans="1:34" ht="44.25" customHeight="1" thickBot="1" x14ac:dyDescent="0.3">
      <c r="A54" s="81">
        <v>41</v>
      </c>
      <c r="B54" s="17">
        <v>2017</v>
      </c>
      <c r="C54" s="86" t="s">
        <v>316</v>
      </c>
      <c r="D54" s="90">
        <v>5</v>
      </c>
      <c r="E54" s="3" t="str">
        <f>IF(D54=1,'Tipo '!$B$2,IF(D54=2,'Tipo '!$B$3,IF(D54=3,'Tipo '!$B$4,IF(D54=4,'Tipo '!$B$5,IF(D54=5,'Tipo '!$B$6,IF(D54=6,'Tipo '!$B$7,IF(D54=7,'Tipo '!$B$8,IF(D54=8,'Tipo '!$B$9,IF(D54=9,'Tipo '!$B$10,IF(D54=10,'Tipo '!$B$11,IF(D54=11,'Tipo '!$B$12,IF(D54=12,'Tipo '!$B$13,IF(D54=13,'Tipo '!$B$14,IF(D54=14,'Tipo '!$B$15,IF(D54=15,'Tipo '!$B$16,IF(D54=16,'Tipo '!$B$17,IF(D54=17,'Tipo '!$B$18,IF(D54=18,'Tipo '!$B$19,IF(D54=19,'Tipo '!$B$20,"No ha seleccionado un tipo de contrato válido")))))))))))))))))))</f>
        <v>CONTRATOS DE PRESTACIÓN DE SERVICIOS PROFESIONALES Y DE APOYO A LA GESTIÓN</v>
      </c>
      <c r="F54" s="90" t="s">
        <v>108</v>
      </c>
      <c r="G54" s="3" t="s">
        <v>117</v>
      </c>
      <c r="H54" s="86" t="s">
        <v>422</v>
      </c>
      <c r="I54" s="54" t="s">
        <v>177</v>
      </c>
      <c r="J54" s="54">
        <v>45</v>
      </c>
      <c r="K54" s="50"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54">
        <v>1326</v>
      </c>
      <c r="M54" s="86">
        <v>53097642</v>
      </c>
      <c r="N54" s="23" t="s">
        <v>595</v>
      </c>
      <c r="O54" s="21">
        <v>42400000</v>
      </c>
      <c r="P54" s="21"/>
      <c r="Q54" s="22"/>
      <c r="R54" s="54">
        <v>1</v>
      </c>
      <c r="S54" s="103">
        <v>10600000</v>
      </c>
      <c r="T54" s="22">
        <v>53000000</v>
      </c>
      <c r="U54" s="22">
        <v>46639999</v>
      </c>
      <c r="V54" s="108" t="s">
        <v>713</v>
      </c>
      <c r="W54" s="108" t="s">
        <v>714</v>
      </c>
      <c r="X54" s="105">
        <v>43115</v>
      </c>
      <c r="Y54" s="17">
        <v>240</v>
      </c>
      <c r="Z54" s="17">
        <v>60</v>
      </c>
      <c r="AA54" s="51"/>
      <c r="AB54" s="17"/>
      <c r="AC54" s="17" t="s">
        <v>760</v>
      </c>
      <c r="AD54" s="17"/>
      <c r="AE54" s="17"/>
      <c r="AF54" s="52">
        <f t="shared" si="0"/>
        <v>0.87999998113207545</v>
      </c>
      <c r="AG54" s="53"/>
      <c r="AH54" s="53" t="b">
        <f t="shared" si="1"/>
        <v>0</v>
      </c>
    </row>
    <row r="55" spans="1:34" ht="44.25" customHeight="1" thickBot="1" x14ac:dyDescent="0.3">
      <c r="A55" s="81">
        <v>42</v>
      </c>
      <c r="B55" s="17">
        <v>2017</v>
      </c>
      <c r="C55" s="86" t="s">
        <v>317</v>
      </c>
      <c r="D55" s="90">
        <v>5</v>
      </c>
      <c r="E55" s="3" t="str">
        <f>IF(D55=1,'Tipo '!$B$2,IF(D55=2,'Tipo '!$B$3,IF(D55=3,'Tipo '!$B$4,IF(D55=4,'Tipo '!$B$5,IF(D55=5,'Tipo '!$B$6,IF(D55=6,'Tipo '!$B$7,IF(D55=7,'Tipo '!$B$8,IF(D55=8,'Tipo '!$B$9,IF(D55=9,'Tipo '!$B$10,IF(D55=10,'Tipo '!$B$11,IF(D55=11,'Tipo '!$B$12,IF(D55=12,'Tipo '!$B$13,IF(D55=13,'Tipo '!$B$14,IF(D55=14,'Tipo '!$B$15,IF(D55=15,'Tipo '!$B$16,IF(D55=16,'Tipo '!$B$17,IF(D55=17,'Tipo '!$B$18,IF(D55=18,'Tipo '!$B$19,IF(D55=19,'Tipo '!$B$20,"No ha seleccionado un tipo de contrato válido")))))))))))))))))))</f>
        <v>CONTRATOS DE PRESTACIÓN DE SERVICIOS PROFESIONALES Y DE APOYO A LA GESTIÓN</v>
      </c>
      <c r="F55" s="90" t="s">
        <v>108</v>
      </c>
      <c r="G55" s="3" t="s">
        <v>117</v>
      </c>
      <c r="H55" s="86" t="s">
        <v>453</v>
      </c>
      <c r="I55" s="54" t="s">
        <v>177</v>
      </c>
      <c r="J55" s="54">
        <v>45</v>
      </c>
      <c r="K55" s="50"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54">
        <v>1326</v>
      </c>
      <c r="M55" s="86">
        <v>1019039660</v>
      </c>
      <c r="N55" s="23" t="s">
        <v>596</v>
      </c>
      <c r="O55" s="21">
        <v>31800000</v>
      </c>
      <c r="P55" s="21"/>
      <c r="Q55" s="22"/>
      <c r="R55" s="54">
        <v>0</v>
      </c>
      <c r="S55" s="103"/>
      <c r="T55" s="22">
        <v>31800000</v>
      </c>
      <c r="U55" s="22">
        <v>31800000</v>
      </c>
      <c r="V55" s="108" t="s">
        <v>713</v>
      </c>
      <c r="W55" s="108" t="s">
        <v>714</v>
      </c>
      <c r="X55" s="105">
        <v>43054</v>
      </c>
      <c r="Y55" s="17">
        <v>240</v>
      </c>
      <c r="Z55" s="17">
        <v>0</v>
      </c>
      <c r="AA55" s="51"/>
      <c r="AB55" s="17"/>
      <c r="AC55" s="17" t="s">
        <v>760</v>
      </c>
      <c r="AD55" s="17"/>
      <c r="AE55" s="17"/>
      <c r="AF55" s="52">
        <f t="shared" si="0"/>
        <v>1</v>
      </c>
      <c r="AG55" s="53"/>
      <c r="AH55" s="53" t="b">
        <f t="shared" si="1"/>
        <v>0</v>
      </c>
    </row>
    <row r="56" spans="1:34" ht="44.25" customHeight="1" thickBot="1" x14ac:dyDescent="0.3">
      <c r="A56" s="81">
        <v>43</v>
      </c>
      <c r="B56" s="17">
        <v>2017</v>
      </c>
      <c r="C56" s="86" t="s">
        <v>318</v>
      </c>
      <c r="D56" s="90">
        <v>5</v>
      </c>
      <c r="E56" s="3" t="str">
        <f>IF(D56=1,'Tipo '!$B$2,IF(D56=2,'Tipo '!$B$3,IF(D56=3,'Tipo '!$B$4,IF(D56=4,'Tipo '!$B$5,IF(D56=5,'Tipo '!$B$6,IF(D56=6,'Tipo '!$B$7,IF(D56=7,'Tipo '!$B$8,IF(D56=8,'Tipo '!$B$9,IF(D56=9,'Tipo '!$B$10,IF(D56=10,'Tipo '!$B$11,IF(D56=11,'Tipo '!$B$12,IF(D56=12,'Tipo '!$B$13,IF(D56=13,'Tipo '!$B$14,IF(D56=14,'Tipo '!$B$15,IF(D56=15,'Tipo '!$B$16,IF(D56=16,'Tipo '!$B$17,IF(D56=17,'Tipo '!$B$18,IF(D56=18,'Tipo '!$B$19,IF(D56=19,'Tipo '!$B$20,"No ha seleccionado un tipo de contrato válido")))))))))))))))))))</f>
        <v>CONTRATOS DE PRESTACIÓN DE SERVICIOS PROFESIONALES Y DE APOYO A LA GESTIÓN</v>
      </c>
      <c r="F56" s="90" t="s">
        <v>108</v>
      </c>
      <c r="G56" s="3" t="s">
        <v>117</v>
      </c>
      <c r="H56" s="86" t="s">
        <v>453</v>
      </c>
      <c r="I56" s="54" t="s">
        <v>177</v>
      </c>
      <c r="J56" s="54">
        <v>45</v>
      </c>
      <c r="K56" s="50"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54">
        <v>1326</v>
      </c>
      <c r="M56" s="86">
        <v>1019028211</v>
      </c>
      <c r="N56" s="23" t="s">
        <v>597</v>
      </c>
      <c r="O56" s="21">
        <v>36000000</v>
      </c>
      <c r="P56" s="21"/>
      <c r="Q56" s="22"/>
      <c r="R56" s="54">
        <v>1</v>
      </c>
      <c r="S56" s="103">
        <v>9000000</v>
      </c>
      <c r="T56" s="22">
        <v>45000000</v>
      </c>
      <c r="U56" s="22">
        <v>39600000</v>
      </c>
      <c r="V56" s="108" t="s">
        <v>713</v>
      </c>
      <c r="W56" s="108" t="s">
        <v>714</v>
      </c>
      <c r="X56" s="105">
        <v>43115</v>
      </c>
      <c r="Y56" s="17">
        <v>240</v>
      </c>
      <c r="Z56" s="17">
        <v>60</v>
      </c>
      <c r="AA56" s="51"/>
      <c r="AB56" s="17"/>
      <c r="AC56" s="17" t="s">
        <v>760</v>
      </c>
      <c r="AD56" s="17"/>
      <c r="AE56" s="17"/>
      <c r="AF56" s="52">
        <f t="shared" si="0"/>
        <v>0.88</v>
      </c>
      <c r="AG56" s="53"/>
      <c r="AH56" s="53" t="b">
        <f t="shared" si="1"/>
        <v>0</v>
      </c>
    </row>
    <row r="57" spans="1:34" ht="44.25" customHeight="1" thickBot="1" x14ac:dyDescent="0.3">
      <c r="A57" s="81">
        <v>44</v>
      </c>
      <c r="B57" s="17">
        <v>2017</v>
      </c>
      <c r="C57" s="86" t="s">
        <v>319</v>
      </c>
      <c r="D57" s="90">
        <v>5</v>
      </c>
      <c r="E57" s="3" t="str">
        <f>IF(D57=1,'Tipo '!$B$2,IF(D57=2,'Tipo '!$B$3,IF(D57=3,'Tipo '!$B$4,IF(D57=4,'Tipo '!$B$5,IF(D57=5,'Tipo '!$B$6,IF(D57=6,'Tipo '!$B$7,IF(D57=7,'Tipo '!$B$8,IF(D57=8,'Tipo '!$B$9,IF(D57=9,'Tipo '!$B$10,IF(D57=10,'Tipo '!$B$11,IF(D57=11,'Tipo '!$B$12,IF(D57=12,'Tipo '!$B$13,IF(D57=13,'Tipo '!$B$14,IF(D57=14,'Tipo '!$B$15,IF(D57=15,'Tipo '!$B$16,IF(D57=16,'Tipo '!$B$17,IF(D57=17,'Tipo '!$B$18,IF(D57=18,'Tipo '!$B$19,IF(D57=19,'Tipo '!$B$20,"No ha seleccionado un tipo de contrato válido")))))))))))))))))))</f>
        <v>CONTRATOS DE PRESTACIÓN DE SERVICIOS PROFESIONALES Y DE APOYO A LA GESTIÓN</v>
      </c>
      <c r="F57" s="90" t="s">
        <v>108</v>
      </c>
      <c r="G57" s="3" t="s">
        <v>117</v>
      </c>
      <c r="H57" s="86" t="s">
        <v>454</v>
      </c>
      <c r="I57" s="54" t="s">
        <v>177</v>
      </c>
      <c r="J57" s="54">
        <v>45</v>
      </c>
      <c r="K57" s="50"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54">
        <v>1326</v>
      </c>
      <c r="M57" s="86">
        <v>1128470583</v>
      </c>
      <c r="N57" s="23" t="s">
        <v>598</v>
      </c>
      <c r="O57" s="21">
        <v>36000000</v>
      </c>
      <c r="P57" s="21"/>
      <c r="Q57" s="22"/>
      <c r="R57" s="54">
        <v>1</v>
      </c>
      <c r="S57" s="103">
        <v>6750000</v>
      </c>
      <c r="T57" s="22">
        <v>42750000</v>
      </c>
      <c r="U57" s="22">
        <v>39600000</v>
      </c>
      <c r="V57" s="108" t="s">
        <v>713</v>
      </c>
      <c r="W57" s="108" t="s">
        <v>714</v>
      </c>
      <c r="X57" s="105">
        <v>43099</v>
      </c>
      <c r="Y57" s="17">
        <v>240</v>
      </c>
      <c r="Z57" s="17">
        <v>45</v>
      </c>
      <c r="AA57" s="51"/>
      <c r="AB57" s="17"/>
      <c r="AC57" s="17" t="s">
        <v>548</v>
      </c>
      <c r="AD57" s="17" t="s">
        <v>760</v>
      </c>
      <c r="AE57" s="17"/>
      <c r="AF57" s="52">
        <f t="shared" si="0"/>
        <v>0.9263157894736842</v>
      </c>
      <c r="AG57" s="53"/>
      <c r="AH57" s="53" t="b">
        <f t="shared" si="1"/>
        <v>0</v>
      </c>
    </row>
    <row r="58" spans="1:34" ht="44.25" customHeight="1" thickBot="1" x14ac:dyDescent="0.3">
      <c r="A58" s="81">
        <v>45</v>
      </c>
      <c r="B58" s="17">
        <v>2017</v>
      </c>
      <c r="C58" s="86" t="s">
        <v>320</v>
      </c>
      <c r="D58" s="90">
        <v>5</v>
      </c>
      <c r="E58" s="3" t="str">
        <f>IF(D58=1,'Tipo '!$B$2,IF(D58=2,'Tipo '!$B$3,IF(D58=3,'Tipo '!$B$4,IF(D58=4,'Tipo '!$B$5,IF(D58=5,'Tipo '!$B$6,IF(D58=6,'Tipo '!$B$7,IF(D58=7,'Tipo '!$B$8,IF(D58=8,'Tipo '!$B$9,IF(D58=9,'Tipo '!$B$10,IF(D58=10,'Tipo '!$B$11,IF(D58=11,'Tipo '!$B$12,IF(D58=12,'Tipo '!$B$13,IF(D58=13,'Tipo '!$B$14,IF(D58=14,'Tipo '!$B$15,IF(D58=15,'Tipo '!$B$16,IF(D58=16,'Tipo '!$B$17,IF(D58=17,'Tipo '!$B$18,IF(D58=18,'Tipo '!$B$19,IF(D58=19,'Tipo '!$B$20,"No ha seleccionado un tipo de contrato válido")))))))))))))))))))</f>
        <v>CONTRATOS DE PRESTACIÓN DE SERVICIOS PROFESIONALES Y DE APOYO A LA GESTIÓN</v>
      </c>
      <c r="F58" s="90" t="s">
        <v>108</v>
      </c>
      <c r="G58" s="3" t="s">
        <v>117</v>
      </c>
      <c r="H58" s="86" t="s">
        <v>455</v>
      </c>
      <c r="I58" s="54" t="s">
        <v>177</v>
      </c>
      <c r="J58" s="54">
        <v>45</v>
      </c>
      <c r="K58" s="50"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54">
        <v>1326</v>
      </c>
      <c r="M58" s="86">
        <v>1026568535</v>
      </c>
      <c r="N58" s="23" t="s">
        <v>599</v>
      </c>
      <c r="O58" s="21">
        <v>36000000</v>
      </c>
      <c r="P58" s="21"/>
      <c r="Q58" s="22"/>
      <c r="R58" s="54">
        <v>1</v>
      </c>
      <c r="S58" s="103">
        <v>9000000</v>
      </c>
      <c r="T58" s="22">
        <v>45000000</v>
      </c>
      <c r="U58" s="22">
        <v>39600000</v>
      </c>
      <c r="V58" s="108" t="s">
        <v>713</v>
      </c>
      <c r="W58" s="108" t="s">
        <v>714</v>
      </c>
      <c r="X58" s="105">
        <v>43099</v>
      </c>
      <c r="Y58" s="17">
        <v>240</v>
      </c>
      <c r="Z58" s="17">
        <v>45</v>
      </c>
      <c r="AA58" s="51"/>
      <c r="AB58" s="17"/>
      <c r="AC58" s="17" t="s">
        <v>548</v>
      </c>
      <c r="AD58" s="17" t="s">
        <v>760</v>
      </c>
      <c r="AE58" s="17"/>
      <c r="AF58" s="52">
        <f t="shared" si="0"/>
        <v>0.88</v>
      </c>
      <c r="AG58" s="53"/>
      <c r="AH58" s="53" t="b">
        <f t="shared" si="1"/>
        <v>0</v>
      </c>
    </row>
    <row r="59" spans="1:34" ht="44.25" customHeight="1" thickBot="1" x14ac:dyDescent="0.3">
      <c r="A59" s="81">
        <v>46</v>
      </c>
      <c r="B59" s="17">
        <v>2017</v>
      </c>
      <c r="C59" s="86" t="s">
        <v>321</v>
      </c>
      <c r="D59" s="90">
        <v>5</v>
      </c>
      <c r="E59" s="3" t="str">
        <f>IF(D59=1,'Tipo '!$B$2,IF(D59=2,'Tipo '!$B$3,IF(D59=3,'Tipo '!$B$4,IF(D59=4,'Tipo '!$B$5,IF(D59=5,'Tipo '!$B$6,IF(D59=6,'Tipo '!$B$7,IF(D59=7,'Tipo '!$B$8,IF(D59=8,'Tipo '!$B$9,IF(D59=9,'Tipo '!$B$10,IF(D59=10,'Tipo '!$B$11,IF(D59=11,'Tipo '!$B$12,IF(D59=12,'Tipo '!$B$13,IF(D59=13,'Tipo '!$B$14,IF(D59=14,'Tipo '!$B$15,IF(D59=15,'Tipo '!$B$16,IF(D59=16,'Tipo '!$B$17,IF(D59=17,'Tipo '!$B$18,IF(D59=18,'Tipo '!$B$19,IF(D59=19,'Tipo '!$B$20,"No ha seleccionado un tipo de contrato válido")))))))))))))))))))</f>
        <v>CONTRATOS DE PRESTACIÓN DE SERVICIOS PROFESIONALES Y DE APOYO A LA GESTIÓN</v>
      </c>
      <c r="F59" s="90" t="s">
        <v>108</v>
      </c>
      <c r="G59" s="3" t="s">
        <v>117</v>
      </c>
      <c r="H59" s="86" t="s">
        <v>456</v>
      </c>
      <c r="I59" s="54" t="s">
        <v>177</v>
      </c>
      <c r="J59" s="54">
        <v>45</v>
      </c>
      <c r="K59" s="50"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54">
        <v>1326</v>
      </c>
      <c r="M59" s="86">
        <v>74375345</v>
      </c>
      <c r="N59" s="23" t="s">
        <v>600</v>
      </c>
      <c r="O59" s="21">
        <v>50400000</v>
      </c>
      <c r="P59" s="21"/>
      <c r="Q59" s="22"/>
      <c r="R59" s="54">
        <v>1</v>
      </c>
      <c r="S59" s="103">
        <v>12600000</v>
      </c>
      <c r="T59" s="22">
        <v>63000000</v>
      </c>
      <c r="U59" s="22">
        <v>55230000</v>
      </c>
      <c r="V59" s="108" t="s">
        <v>713</v>
      </c>
      <c r="W59" s="108" t="s">
        <v>715</v>
      </c>
      <c r="X59" s="105">
        <v>43115</v>
      </c>
      <c r="Y59" s="17">
        <v>240</v>
      </c>
      <c r="Z59" s="17">
        <v>60</v>
      </c>
      <c r="AA59" s="51"/>
      <c r="AB59" s="17"/>
      <c r="AC59" s="17" t="s">
        <v>760</v>
      </c>
      <c r="AD59" s="17"/>
      <c r="AE59" s="17"/>
      <c r="AF59" s="52">
        <f t="shared" si="0"/>
        <v>0.87666666666666671</v>
      </c>
      <c r="AG59" s="53"/>
      <c r="AH59" s="53" t="b">
        <f t="shared" si="1"/>
        <v>0</v>
      </c>
    </row>
    <row r="60" spans="1:34" ht="44.25" customHeight="1" thickBot="1" x14ac:dyDescent="0.3">
      <c r="A60" s="81">
        <v>47</v>
      </c>
      <c r="B60" s="17">
        <v>2017</v>
      </c>
      <c r="C60" s="86" t="s">
        <v>322</v>
      </c>
      <c r="D60" s="90">
        <v>5</v>
      </c>
      <c r="E60" s="3" t="str">
        <f>IF(D60=1,'Tipo '!$B$2,IF(D60=2,'Tipo '!$B$3,IF(D60=3,'Tipo '!$B$4,IF(D60=4,'Tipo '!$B$5,IF(D60=5,'Tipo '!$B$6,IF(D60=6,'Tipo '!$B$7,IF(D60=7,'Tipo '!$B$8,IF(D60=8,'Tipo '!$B$9,IF(D60=9,'Tipo '!$B$10,IF(D60=10,'Tipo '!$B$11,IF(D60=11,'Tipo '!$B$12,IF(D60=12,'Tipo '!$B$13,IF(D60=13,'Tipo '!$B$14,IF(D60=14,'Tipo '!$B$15,IF(D60=15,'Tipo '!$B$16,IF(D60=16,'Tipo '!$B$17,IF(D60=17,'Tipo '!$B$18,IF(D60=18,'Tipo '!$B$19,IF(D60=19,'Tipo '!$B$20,"No ha seleccionado un tipo de contrato válido")))))))))))))))))))</f>
        <v>CONTRATOS DE PRESTACIÓN DE SERVICIOS PROFESIONALES Y DE APOYO A LA GESTIÓN</v>
      </c>
      <c r="F60" s="90" t="s">
        <v>108</v>
      </c>
      <c r="G60" s="3" t="s">
        <v>117</v>
      </c>
      <c r="H60" s="86" t="s">
        <v>435</v>
      </c>
      <c r="I60" s="54" t="s">
        <v>177</v>
      </c>
      <c r="J60" s="54">
        <v>45</v>
      </c>
      <c r="K60" s="50"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54">
        <v>1326</v>
      </c>
      <c r="M60" s="86">
        <v>1098664019</v>
      </c>
      <c r="N60" s="23" t="s">
        <v>601</v>
      </c>
      <c r="O60" s="21">
        <v>21200000</v>
      </c>
      <c r="P60" s="21"/>
      <c r="Q60" s="22"/>
      <c r="R60" s="54">
        <v>1</v>
      </c>
      <c r="S60" s="103">
        <v>5300000</v>
      </c>
      <c r="T60" s="22">
        <v>26500000</v>
      </c>
      <c r="U60" s="22">
        <v>23320000</v>
      </c>
      <c r="V60" s="108" t="s">
        <v>713</v>
      </c>
      <c r="W60" s="108" t="s">
        <v>714</v>
      </c>
      <c r="X60" s="105">
        <v>43115</v>
      </c>
      <c r="Y60" s="17">
        <v>240</v>
      </c>
      <c r="Z60" s="17">
        <v>60</v>
      </c>
      <c r="AA60" s="51"/>
      <c r="AB60" s="17"/>
      <c r="AC60" s="17" t="s">
        <v>760</v>
      </c>
      <c r="AD60" s="17"/>
      <c r="AE60" s="17"/>
      <c r="AF60" s="52">
        <f t="shared" si="0"/>
        <v>0.88</v>
      </c>
      <c r="AG60" s="53"/>
      <c r="AH60" s="53" t="b">
        <f t="shared" si="1"/>
        <v>0</v>
      </c>
    </row>
    <row r="61" spans="1:34" ht="44.25" customHeight="1" thickBot="1" x14ac:dyDescent="0.3">
      <c r="A61" s="81">
        <v>48</v>
      </c>
      <c r="B61" s="17">
        <v>2017</v>
      </c>
      <c r="C61" s="86" t="s">
        <v>323</v>
      </c>
      <c r="D61" s="90">
        <v>5</v>
      </c>
      <c r="E61" s="3" t="str">
        <f>IF(D61=1,'Tipo '!$B$2,IF(D61=2,'Tipo '!$B$3,IF(D61=3,'Tipo '!$B$4,IF(D61=4,'Tipo '!$B$5,IF(D61=5,'Tipo '!$B$6,IF(D61=6,'Tipo '!$B$7,IF(D61=7,'Tipo '!$B$8,IF(D61=8,'Tipo '!$B$9,IF(D61=9,'Tipo '!$B$10,IF(D61=10,'Tipo '!$B$11,IF(D61=11,'Tipo '!$B$12,IF(D61=12,'Tipo '!$B$13,IF(D61=13,'Tipo '!$B$14,IF(D61=14,'Tipo '!$B$15,IF(D61=15,'Tipo '!$B$16,IF(D61=16,'Tipo '!$B$17,IF(D61=17,'Tipo '!$B$18,IF(D61=18,'Tipo '!$B$19,IF(D61=19,'Tipo '!$B$20,"No ha seleccionado un tipo de contrato válido")))))))))))))))))))</f>
        <v>CONTRATOS DE PRESTACIÓN DE SERVICIOS PROFESIONALES Y DE APOYO A LA GESTIÓN</v>
      </c>
      <c r="F61" s="90" t="s">
        <v>108</v>
      </c>
      <c r="G61" s="3" t="s">
        <v>117</v>
      </c>
      <c r="H61" s="86" t="s">
        <v>457</v>
      </c>
      <c r="I61" s="54" t="s">
        <v>177</v>
      </c>
      <c r="J61" s="54">
        <v>45</v>
      </c>
      <c r="K61" s="50"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54">
        <v>1326</v>
      </c>
      <c r="M61" s="86">
        <v>80189215</v>
      </c>
      <c r="N61" s="23" t="s">
        <v>602</v>
      </c>
      <c r="O61" s="21">
        <v>36000000</v>
      </c>
      <c r="P61" s="21"/>
      <c r="Q61" s="22"/>
      <c r="R61" s="54">
        <v>1</v>
      </c>
      <c r="S61" s="103">
        <v>9000000</v>
      </c>
      <c r="T61" s="22">
        <v>45000000</v>
      </c>
      <c r="U61" s="22">
        <v>39600000</v>
      </c>
      <c r="V61" s="108" t="s">
        <v>713</v>
      </c>
      <c r="W61" s="108" t="s">
        <v>714</v>
      </c>
      <c r="X61" s="105">
        <v>43115</v>
      </c>
      <c r="Y61" s="17">
        <v>240</v>
      </c>
      <c r="Z61" s="17">
        <v>60</v>
      </c>
      <c r="AA61" s="51"/>
      <c r="AB61" s="17"/>
      <c r="AC61" s="17" t="s">
        <v>760</v>
      </c>
      <c r="AD61" s="17"/>
      <c r="AE61" s="17"/>
      <c r="AF61" s="52">
        <f t="shared" si="0"/>
        <v>0.88</v>
      </c>
      <c r="AG61" s="53"/>
      <c r="AH61" s="53" t="b">
        <f t="shared" si="1"/>
        <v>0</v>
      </c>
    </row>
    <row r="62" spans="1:34" ht="44.25" customHeight="1" thickBot="1" x14ac:dyDescent="0.3">
      <c r="A62" s="81">
        <v>49</v>
      </c>
      <c r="B62" s="17">
        <v>2017</v>
      </c>
      <c r="C62" s="86" t="s">
        <v>324</v>
      </c>
      <c r="D62" s="90">
        <v>5</v>
      </c>
      <c r="E62" s="3" t="str">
        <f>IF(D62=1,'Tipo '!$B$2,IF(D62=2,'Tipo '!$B$3,IF(D62=3,'Tipo '!$B$4,IF(D62=4,'Tipo '!$B$5,IF(D62=5,'Tipo '!$B$6,IF(D62=6,'Tipo '!$B$7,IF(D62=7,'Tipo '!$B$8,IF(D62=8,'Tipo '!$B$9,IF(D62=9,'Tipo '!$B$10,IF(D62=10,'Tipo '!$B$11,IF(D62=11,'Tipo '!$B$12,IF(D62=12,'Tipo '!$B$13,IF(D62=13,'Tipo '!$B$14,IF(D62=14,'Tipo '!$B$15,IF(D62=15,'Tipo '!$B$16,IF(D62=16,'Tipo '!$B$17,IF(D62=17,'Tipo '!$B$18,IF(D62=18,'Tipo '!$B$19,IF(D62=19,'Tipo '!$B$20,"No ha seleccionado un tipo de contrato válido")))))))))))))))))))</f>
        <v>CONTRATOS DE PRESTACIÓN DE SERVICIOS PROFESIONALES Y DE APOYO A LA GESTIÓN</v>
      </c>
      <c r="F62" s="90" t="s">
        <v>108</v>
      </c>
      <c r="G62" s="3" t="s">
        <v>117</v>
      </c>
      <c r="H62" s="86" t="s">
        <v>428</v>
      </c>
      <c r="I62" s="54" t="s">
        <v>177</v>
      </c>
      <c r="J62" s="54">
        <v>45</v>
      </c>
      <c r="K62" s="50"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54">
        <v>1326</v>
      </c>
      <c r="M62" s="86">
        <v>1010165338</v>
      </c>
      <c r="N62" s="23" t="s">
        <v>603</v>
      </c>
      <c r="O62" s="21">
        <v>32480000</v>
      </c>
      <c r="P62" s="21"/>
      <c r="Q62" s="22"/>
      <c r="R62" s="54">
        <v>0</v>
      </c>
      <c r="S62" s="103">
        <v>0</v>
      </c>
      <c r="T62" s="22">
        <v>32480000</v>
      </c>
      <c r="U62" s="22">
        <v>20570667</v>
      </c>
      <c r="V62" s="108" t="s">
        <v>713</v>
      </c>
      <c r="W62" s="108" t="s">
        <v>714</v>
      </c>
      <c r="X62" s="105">
        <v>43054</v>
      </c>
      <c r="Y62" s="17">
        <v>240</v>
      </c>
      <c r="Z62" s="17">
        <v>0</v>
      </c>
      <c r="AA62" s="51"/>
      <c r="AB62" s="17"/>
      <c r="AC62" s="17" t="s">
        <v>760</v>
      </c>
      <c r="AD62" s="17"/>
      <c r="AE62" s="17"/>
      <c r="AF62" s="52">
        <f t="shared" si="0"/>
        <v>0.63333334359605908</v>
      </c>
      <c r="AG62" s="53"/>
      <c r="AH62" s="53" t="b">
        <f t="shared" si="1"/>
        <v>0</v>
      </c>
    </row>
    <row r="63" spans="1:34" ht="44.25" customHeight="1" thickBot="1" x14ac:dyDescent="0.3">
      <c r="A63" s="81">
        <v>50</v>
      </c>
      <c r="B63" s="17">
        <v>2017</v>
      </c>
      <c r="C63" s="86" t="s">
        <v>325</v>
      </c>
      <c r="D63" s="90">
        <v>5</v>
      </c>
      <c r="E63" s="3" t="str">
        <f>IF(D63=1,'Tipo '!$B$2,IF(D63=2,'Tipo '!$B$3,IF(D63=3,'Tipo '!$B$4,IF(D63=4,'Tipo '!$B$5,IF(D63=5,'Tipo '!$B$6,IF(D63=6,'Tipo '!$B$7,IF(D63=7,'Tipo '!$B$8,IF(D63=8,'Tipo '!$B$9,IF(D63=9,'Tipo '!$B$10,IF(D63=10,'Tipo '!$B$11,IF(D63=11,'Tipo '!$B$12,IF(D63=12,'Tipo '!$B$13,IF(D63=13,'Tipo '!$B$14,IF(D63=14,'Tipo '!$B$15,IF(D63=15,'Tipo '!$B$16,IF(D63=16,'Tipo '!$B$17,IF(D63=17,'Tipo '!$B$18,IF(D63=18,'Tipo '!$B$19,IF(D63=19,'Tipo '!$B$20,"No ha seleccionado un tipo de contrato válido")))))))))))))))))))</f>
        <v>CONTRATOS DE PRESTACIÓN DE SERVICIOS PROFESIONALES Y DE APOYO A LA GESTIÓN</v>
      </c>
      <c r="F63" s="90" t="s">
        <v>108</v>
      </c>
      <c r="G63" s="3" t="s">
        <v>117</v>
      </c>
      <c r="H63" s="86" t="s">
        <v>458</v>
      </c>
      <c r="I63" s="54" t="s">
        <v>177</v>
      </c>
      <c r="J63" s="54">
        <v>45</v>
      </c>
      <c r="K63" s="50"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54">
        <v>1326</v>
      </c>
      <c r="M63" s="86">
        <v>51574722</v>
      </c>
      <c r="N63" s="23" t="s">
        <v>604</v>
      </c>
      <c r="O63" s="21">
        <v>38400000</v>
      </c>
      <c r="P63" s="21"/>
      <c r="Q63" s="22"/>
      <c r="R63" s="54">
        <v>1</v>
      </c>
      <c r="S63" s="103">
        <v>9600000</v>
      </c>
      <c r="T63" s="22">
        <v>48000000</v>
      </c>
      <c r="U63" s="22">
        <v>42240000</v>
      </c>
      <c r="V63" s="108" t="s">
        <v>713</v>
      </c>
      <c r="W63" s="108" t="s">
        <v>714</v>
      </c>
      <c r="X63" s="105">
        <v>43115</v>
      </c>
      <c r="Y63" s="17">
        <v>240</v>
      </c>
      <c r="Z63" s="17">
        <v>60</v>
      </c>
      <c r="AA63" s="51"/>
      <c r="AB63" s="17"/>
      <c r="AC63" s="17" t="s">
        <v>760</v>
      </c>
      <c r="AD63" s="17"/>
      <c r="AE63" s="17"/>
      <c r="AF63" s="52">
        <f t="shared" si="0"/>
        <v>0.88</v>
      </c>
      <c r="AG63" s="53"/>
      <c r="AH63" s="53" t="b">
        <f t="shared" si="1"/>
        <v>0</v>
      </c>
    </row>
    <row r="64" spans="1:34" ht="44.25" customHeight="1" thickBot="1" x14ac:dyDescent="0.3">
      <c r="A64" s="81">
        <v>51</v>
      </c>
      <c r="B64" s="17">
        <v>2017</v>
      </c>
      <c r="C64" s="86" t="s">
        <v>326</v>
      </c>
      <c r="D64" s="90">
        <v>5</v>
      </c>
      <c r="E64" s="3" t="str">
        <f>IF(D64=1,'Tipo '!$B$2,IF(D64=2,'Tipo '!$B$3,IF(D64=3,'Tipo '!$B$4,IF(D64=4,'Tipo '!$B$5,IF(D64=5,'Tipo '!$B$6,IF(D64=6,'Tipo '!$B$7,IF(D64=7,'Tipo '!$B$8,IF(D64=8,'Tipo '!$B$9,IF(D64=9,'Tipo '!$B$10,IF(D64=10,'Tipo '!$B$11,IF(D64=11,'Tipo '!$B$12,IF(D64=12,'Tipo '!$B$13,IF(D64=13,'Tipo '!$B$14,IF(D64=14,'Tipo '!$B$15,IF(D64=15,'Tipo '!$B$16,IF(D64=16,'Tipo '!$B$17,IF(D64=17,'Tipo '!$B$18,IF(D64=18,'Tipo '!$B$19,IF(D64=19,'Tipo '!$B$20,"No ha seleccionado un tipo de contrato válido")))))))))))))))))))</f>
        <v>CONTRATOS DE PRESTACIÓN DE SERVICIOS PROFESIONALES Y DE APOYO A LA GESTIÓN</v>
      </c>
      <c r="F64" s="90" t="s">
        <v>108</v>
      </c>
      <c r="G64" s="3" t="s">
        <v>117</v>
      </c>
      <c r="H64" s="86" t="s">
        <v>459</v>
      </c>
      <c r="I64" s="54" t="s">
        <v>177</v>
      </c>
      <c r="J64" s="54">
        <v>45</v>
      </c>
      <c r="K64" s="50"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54">
        <v>1326</v>
      </c>
      <c r="M64" s="86">
        <v>79851423</v>
      </c>
      <c r="N64" s="23" t="s">
        <v>605</v>
      </c>
      <c r="O64" s="21">
        <v>40000000</v>
      </c>
      <c r="P64" s="21"/>
      <c r="Q64" s="22"/>
      <c r="R64" s="54">
        <v>1</v>
      </c>
      <c r="S64" s="103">
        <v>7500000</v>
      </c>
      <c r="T64" s="22">
        <v>47500000</v>
      </c>
      <c r="U64" s="22">
        <v>44000000</v>
      </c>
      <c r="V64" s="108" t="s">
        <v>713</v>
      </c>
      <c r="W64" s="108" t="s">
        <v>714</v>
      </c>
      <c r="X64" s="105">
        <v>43099</v>
      </c>
      <c r="Y64" s="17">
        <v>240</v>
      </c>
      <c r="Z64" s="17">
        <v>45</v>
      </c>
      <c r="AA64" s="51"/>
      <c r="AB64" s="17"/>
      <c r="AC64" s="17" t="s">
        <v>548</v>
      </c>
      <c r="AD64" s="17" t="s">
        <v>760</v>
      </c>
      <c r="AE64" s="17"/>
      <c r="AF64" s="52">
        <f t="shared" si="0"/>
        <v>0.9263157894736842</v>
      </c>
      <c r="AG64" s="53"/>
      <c r="AH64" s="53" t="b">
        <f t="shared" si="1"/>
        <v>0</v>
      </c>
    </row>
    <row r="65" spans="1:34" ht="44.25" customHeight="1" thickBot="1" x14ac:dyDescent="0.3">
      <c r="A65" s="81">
        <v>52</v>
      </c>
      <c r="B65" s="17">
        <v>2017</v>
      </c>
      <c r="C65" s="86" t="s">
        <v>327</v>
      </c>
      <c r="D65" s="90">
        <v>5</v>
      </c>
      <c r="E65" s="3" t="str">
        <f>IF(D65=1,'Tipo '!$B$2,IF(D65=2,'Tipo '!$B$3,IF(D65=3,'Tipo '!$B$4,IF(D65=4,'Tipo '!$B$5,IF(D65=5,'Tipo '!$B$6,IF(D65=6,'Tipo '!$B$7,IF(D65=7,'Tipo '!$B$8,IF(D65=8,'Tipo '!$B$9,IF(D65=9,'Tipo '!$B$10,IF(D65=10,'Tipo '!$B$11,IF(D65=11,'Tipo '!$B$12,IF(D65=12,'Tipo '!$B$13,IF(D65=13,'Tipo '!$B$14,IF(D65=14,'Tipo '!$B$15,IF(D65=15,'Tipo '!$B$16,IF(D65=16,'Tipo '!$B$17,IF(D65=17,'Tipo '!$B$18,IF(D65=18,'Tipo '!$B$19,IF(D65=19,'Tipo '!$B$20,"No ha seleccionado un tipo de contrato válido")))))))))))))))))))</f>
        <v>CONTRATOS DE PRESTACIÓN DE SERVICIOS PROFESIONALES Y DE APOYO A LA GESTIÓN</v>
      </c>
      <c r="F65" s="90" t="s">
        <v>108</v>
      </c>
      <c r="G65" s="3" t="s">
        <v>117</v>
      </c>
      <c r="H65" s="86" t="s">
        <v>440</v>
      </c>
      <c r="I65" s="54" t="s">
        <v>177</v>
      </c>
      <c r="J65" s="54">
        <v>3</v>
      </c>
      <c r="K65" s="50"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Igualdad y autonomía para una Bogotá incluyente</v>
      </c>
      <c r="L65" s="54">
        <v>1315</v>
      </c>
      <c r="M65" s="86">
        <v>1026250398</v>
      </c>
      <c r="N65" s="23" t="s">
        <v>606</v>
      </c>
      <c r="O65" s="21">
        <v>32480000</v>
      </c>
      <c r="P65" s="21"/>
      <c r="Q65" s="22"/>
      <c r="R65" s="54">
        <v>1</v>
      </c>
      <c r="S65" s="103">
        <v>6090000</v>
      </c>
      <c r="T65" s="22">
        <v>38570000</v>
      </c>
      <c r="U65" s="22">
        <v>35728000</v>
      </c>
      <c r="V65" s="108" t="s">
        <v>713</v>
      </c>
      <c r="W65" s="108" t="s">
        <v>714</v>
      </c>
      <c r="X65" s="105">
        <v>43099</v>
      </c>
      <c r="Y65" s="17">
        <v>240</v>
      </c>
      <c r="Z65" s="17">
        <v>45</v>
      </c>
      <c r="AA65" s="51"/>
      <c r="AB65" s="17"/>
      <c r="AC65" s="17" t="s">
        <v>548</v>
      </c>
      <c r="AD65" s="17" t="s">
        <v>760</v>
      </c>
      <c r="AE65" s="17"/>
      <c r="AF65" s="52">
        <f t="shared" si="0"/>
        <v>0.9263157894736842</v>
      </c>
      <c r="AG65" s="53"/>
      <c r="AH65" s="53" t="b">
        <f t="shared" si="1"/>
        <v>0</v>
      </c>
    </row>
    <row r="66" spans="1:34" ht="44.25" customHeight="1" thickBot="1" x14ac:dyDescent="0.3">
      <c r="A66" s="81">
        <v>532</v>
      </c>
      <c r="B66" s="17">
        <v>2017</v>
      </c>
      <c r="C66" s="86" t="s">
        <v>328</v>
      </c>
      <c r="D66" s="90">
        <v>5</v>
      </c>
      <c r="E66" s="3" t="str">
        <f>IF(D66=1,'Tipo '!$B$2,IF(D66=2,'Tipo '!$B$3,IF(D66=3,'Tipo '!$B$4,IF(D66=4,'Tipo '!$B$5,IF(D66=5,'Tipo '!$B$6,IF(D66=6,'Tipo '!$B$7,IF(D66=7,'Tipo '!$B$8,IF(D66=8,'Tipo '!$B$9,IF(D66=9,'Tipo '!$B$10,IF(D66=10,'Tipo '!$B$11,IF(D66=11,'Tipo '!$B$12,IF(D66=12,'Tipo '!$B$13,IF(D66=13,'Tipo '!$B$14,IF(D66=14,'Tipo '!$B$15,IF(D66=15,'Tipo '!$B$16,IF(D66=16,'Tipo '!$B$17,IF(D66=17,'Tipo '!$B$18,IF(D66=18,'Tipo '!$B$19,IF(D66=19,'Tipo '!$B$20,"No ha seleccionado un tipo de contrato válido")))))))))))))))))))</f>
        <v>CONTRATOS DE PRESTACIÓN DE SERVICIOS PROFESIONALES Y DE APOYO A LA GESTIÓN</v>
      </c>
      <c r="F66" s="90" t="s">
        <v>108</v>
      </c>
      <c r="G66" s="3" t="s">
        <v>117</v>
      </c>
      <c r="H66" s="86" t="s">
        <v>434</v>
      </c>
      <c r="I66" s="54" t="s">
        <v>177</v>
      </c>
      <c r="J66" s="54">
        <v>45</v>
      </c>
      <c r="K66" s="50"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54">
        <v>1326</v>
      </c>
      <c r="M66" s="86">
        <v>51964000</v>
      </c>
      <c r="N66" s="23" t="s">
        <v>607</v>
      </c>
      <c r="O66" s="21">
        <v>21200000</v>
      </c>
      <c r="P66" s="21"/>
      <c r="Q66" s="22"/>
      <c r="R66" s="54">
        <v>1</v>
      </c>
      <c r="S66" s="103">
        <v>3975000</v>
      </c>
      <c r="T66" s="22">
        <v>25175000</v>
      </c>
      <c r="U66" s="22">
        <v>23320000</v>
      </c>
      <c r="V66" s="108" t="s">
        <v>713</v>
      </c>
      <c r="W66" s="108" t="s">
        <v>714</v>
      </c>
      <c r="X66" s="105">
        <v>43099</v>
      </c>
      <c r="Y66" s="17">
        <v>240</v>
      </c>
      <c r="Z66" s="17">
        <v>45</v>
      </c>
      <c r="AA66" s="51"/>
      <c r="AB66" s="17"/>
      <c r="AC66" s="17" t="s">
        <v>548</v>
      </c>
      <c r="AD66" s="17" t="s">
        <v>760</v>
      </c>
      <c r="AE66" s="17"/>
      <c r="AF66" s="52">
        <f t="shared" si="0"/>
        <v>0.9263157894736842</v>
      </c>
      <c r="AG66" s="53"/>
      <c r="AH66" s="53" t="b">
        <f t="shared" si="1"/>
        <v>0</v>
      </c>
    </row>
    <row r="67" spans="1:34" ht="44.25" customHeight="1" thickBot="1" x14ac:dyDescent="0.35">
      <c r="A67" s="81">
        <v>53</v>
      </c>
      <c r="B67" s="17">
        <v>2017</v>
      </c>
      <c r="C67" s="86"/>
      <c r="D67" s="90">
        <v>5</v>
      </c>
      <c r="E67" s="3" t="str">
        <f>IF(D67=1,'Tipo '!$B$2,IF(D67=2,'Tipo '!$B$3,IF(D67=3,'Tipo '!$B$4,IF(D67=4,'Tipo '!$B$5,IF(D67=5,'Tipo '!$B$6,IF(D67=6,'Tipo '!$B$7,IF(D67=7,'Tipo '!$B$8,IF(D67=8,'Tipo '!$B$9,IF(D67=9,'Tipo '!$B$10,IF(D67=10,'Tipo '!$B$11,IF(D67=11,'Tipo '!$B$12,IF(D67=12,'Tipo '!$B$13,IF(D67=13,'Tipo '!$B$14,IF(D67=14,'Tipo '!$B$15,IF(D67=15,'Tipo '!$B$16,IF(D67=16,'Tipo '!$B$17,IF(D67=17,'Tipo '!$B$18,IF(D67=18,'Tipo '!$B$19,IF(D67=19,'Tipo '!$B$20,"No ha seleccionado un tipo de contrato válido")))))))))))))))))))</f>
        <v>CONTRATOS DE PRESTACIÓN DE SERVICIOS PROFESIONALES Y DE APOYO A LA GESTIÓN</v>
      </c>
      <c r="F67" s="90" t="s">
        <v>108</v>
      </c>
      <c r="G67" s="3" t="s">
        <v>117</v>
      </c>
      <c r="H67" s="86" t="s">
        <v>764</v>
      </c>
      <c r="I67" s="54" t="s">
        <v>177</v>
      </c>
      <c r="J67" s="54">
        <v>45</v>
      </c>
      <c r="K67" s="50"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54">
        <v>1326</v>
      </c>
      <c r="M67" s="126">
        <v>82360623</v>
      </c>
      <c r="N67" s="23" t="s">
        <v>763</v>
      </c>
      <c r="O67" s="21">
        <v>16800000</v>
      </c>
      <c r="P67" s="21"/>
      <c r="Q67" s="22"/>
      <c r="R67" s="54">
        <v>1</v>
      </c>
      <c r="S67" s="103">
        <v>4200000</v>
      </c>
      <c r="T67" s="22">
        <v>21000000</v>
      </c>
      <c r="U67" s="22">
        <v>18480000</v>
      </c>
      <c r="V67" s="108" t="s">
        <v>713</v>
      </c>
      <c r="W67" s="108">
        <v>42809</v>
      </c>
      <c r="X67" s="105">
        <v>43115</v>
      </c>
      <c r="Y67" s="17">
        <v>240</v>
      </c>
      <c r="Z67" s="17">
        <v>46</v>
      </c>
      <c r="AA67" s="51"/>
      <c r="AB67" s="17"/>
      <c r="AC67" s="17" t="s">
        <v>760</v>
      </c>
      <c r="AD67" s="17"/>
      <c r="AE67" s="17"/>
      <c r="AF67" s="52">
        <f t="shared" si="0"/>
        <v>0.88</v>
      </c>
      <c r="AG67" s="53"/>
      <c r="AH67" s="53" t="b">
        <f t="shared" si="1"/>
        <v>0</v>
      </c>
    </row>
    <row r="68" spans="1:34" ht="44.25" customHeight="1" thickBot="1" x14ac:dyDescent="0.3">
      <c r="A68" s="81">
        <v>54</v>
      </c>
      <c r="B68" s="17">
        <v>2017</v>
      </c>
      <c r="C68" s="86" t="s">
        <v>329</v>
      </c>
      <c r="D68" s="90">
        <v>5</v>
      </c>
      <c r="E68" s="3" t="str">
        <f>IF(D68=1,'Tipo '!$B$2,IF(D68=2,'Tipo '!$B$3,IF(D68=3,'Tipo '!$B$4,IF(D68=4,'Tipo '!$B$5,IF(D68=5,'Tipo '!$B$6,IF(D68=6,'Tipo '!$B$7,IF(D68=7,'Tipo '!$B$8,IF(D68=8,'Tipo '!$B$9,IF(D68=9,'Tipo '!$B$10,IF(D68=10,'Tipo '!$B$11,IF(D68=11,'Tipo '!$B$12,IF(D68=12,'Tipo '!$B$13,IF(D68=13,'Tipo '!$B$14,IF(D68=14,'Tipo '!$B$15,IF(D68=15,'Tipo '!$B$16,IF(D68=16,'Tipo '!$B$17,IF(D68=17,'Tipo '!$B$18,IF(D68=18,'Tipo '!$B$19,IF(D68=19,'Tipo '!$B$20,"No ha seleccionado un tipo de contrato válido")))))))))))))))))))</f>
        <v>CONTRATOS DE PRESTACIÓN DE SERVICIOS PROFESIONALES Y DE APOYO A LA GESTIÓN</v>
      </c>
      <c r="F68" s="90" t="s">
        <v>108</v>
      </c>
      <c r="G68" s="3" t="s">
        <v>117</v>
      </c>
      <c r="H68" s="86" t="s">
        <v>460</v>
      </c>
      <c r="I68" s="54" t="s">
        <v>177</v>
      </c>
      <c r="J68" s="54">
        <v>45</v>
      </c>
      <c r="K68" s="50"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54">
        <v>1326</v>
      </c>
      <c r="M68" s="86">
        <v>41441151</v>
      </c>
      <c r="N68" s="23" t="s">
        <v>608</v>
      </c>
      <c r="O68" s="21">
        <v>21200000</v>
      </c>
      <c r="P68" s="21"/>
      <c r="Q68" s="22"/>
      <c r="R68" s="54">
        <v>1</v>
      </c>
      <c r="S68" s="103">
        <v>5300000</v>
      </c>
      <c r="T68" s="22">
        <v>26500000</v>
      </c>
      <c r="U68" s="22">
        <v>23320000</v>
      </c>
      <c r="V68" s="108" t="s">
        <v>713</v>
      </c>
      <c r="W68" s="108" t="s">
        <v>714</v>
      </c>
      <c r="X68" s="105">
        <v>43115</v>
      </c>
      <c r="Y68" s="17">
        <v>240</v>
      </c>
      <c r="Z68" s="17">
        <v>47</v>
      </c>
      <c r="AA68" s="51"/>
      <c r="AB68" s="17"/>
      <c r="AC68" s="17" t="s">
        <v>760</v>
      </c>
      <c r="AD68" s="17"/>
      <c r="AE68" s="17"/>
      <c r="AF68" s="52">
        <f t="shared" si="0"/>
        <v>0.88</v>
      </c>
      <c r="AG68" s="53"/>
      <c r="AH68" s="53" t="b">
        <f t="shared" si="1"/>
        <v>0</v>
      </c>
    </row>
    <row r="69" spans="1:34" ht="44.25" customHeight="1" thickBot="1" x14ac:dyDescent="0.3">
      <c r="A69" s="81">
        <v>55</v>
      </c>
      <c r="B69" s="17">
        <v>2017</v>
      </c>
      <c r="C69" s="86" t="s">
        <v>330</v>
      </c>
      <c r="D69" s="90">
        <v>5</v>
      </c>
      <c r="E69" s="3" t="str">
        <f>IF(D69=1,'Tipo '!$B$2,IF(D69=2,'Tipo '!$B$3,IF(D69=3,'Tipo '!$B$4,IF(D69=4,'Tipo '!$B$5,IF(D69=5,'Tipo '!$B$6,IF(D69=6,'Tipo '!$B$7,IF(D69=7,'Tipo '!$B$8,IF(D69=8,'Tipo '!$B$9,IF(D69=9,'Tipo '!$B$10,IF(D69=10,'Tipo '!$B$11,IF(D69=11,'Tipo '!$B$12,IF(D69=12,'Tipo '!$B$13,IF(D69=13,'Tipo '!$B$14,IF(D69=14,'Tipo '!$B$15,IF(D69=15,'Tipo '!$B$16,IF(D69=16,'Tipo '!$B$17,IF(D69=17,'Tipo '!$B$18,IF(D69=18,'Tipo '!$B$19,IF(D69=19,'Tipo '!$B$20,"No ha seleccionado un tipo de contrato válido")))))))))))))))))))</f>
        <v>CONTRATOS DE PRESTACIÓN DE SERVICIOS PROFESIONALES Y DE APOYO A LA GESTIÓN</v>
      </c>
      <c r="F69" s="90" t="s">
        <v>108</v>
      </c>
      <c r="G69" s="3" t="s">
        <v>117</v>
      </c>
      <c r="H69" s="86" t="s">
        <v>461</v>
      </c>
      <c r="I69" s="54" t="s">
        <v>177</v>
      </c>
      <c r="J69" s="54">
        <v>45</v>
      </c>
      <c r="K69" s="50"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54">
        <v>1326</v>
      </c>
      <c r="M69" s="86">
        <v>79876655</v>
      </c>
      <c r="N69" s="23" t="s">
        <v>609</v>
      </c>
      <c r="O69" s="21">
        <v>58000000</v>
      </c>
      <c r="P69" s="21"/>
      <c r="Q69" s="22"/>
      <c r="R69" s="54">
        <v>1</v>
      </c>
      <c r="S69" s="103">
        <v>14500000</v>
      </c>
      <c r="T69" s="22">
        <v>72500000</v>
      </c>
      <c r="U69" s="22">
        <v>63800000</v>
      </c>
      <c r="V69" s="108" t="s">
        <v>713</v>
      </c>
      <c r="W69" s="108" t="s">
        <v>714</v>
      </c>
      <c r="X69" s="105">
        <v>43115</v>
      </c>
      <c r="Y69" s="17">
        <v>240</v>
      </c>
      <c r="Z69" s="17">
        <v>48</v>
      </c>
      <c r="AA69" s="51"/>
      <c r="AB69" s="17"/>
      <c r="AC69" s="17" t="s">
        <v>760</v>
      </c>
      <c r="AD69" s="17"/>
      <c r="AE69" s="17"/>
      <c r="AF69" s="52">
        <f t="shared" si="0"/>
        <v>0.88</v>
      </c>
      <c r="AG69" s="53"/>
      <c r="AH69" s="53" t="b">
        <f t="shared" si="1"/>
        <v>0</v>
      </c>
    </row>
    <row r="70" spans="1:34" ht="44.25" customHeight="1" thickBot="1" x14ac:dyDescent="0.3">
      <c r="A70" s="81">
        <v>56</v>
      </c>
      <c r="B70" s="17">
        <v>2017</v>
      </c>
      <c r="C70" s="86" t="s">
        <v>331</v>
      </c>
      <c r="D70" s="90">
        <v>5</v>
      </c>
      <c r="E70" s="3" t="str">
        <f>IF(D70=1,'Tipo '!$B$2,IF(D70=2,'Tipo '!$B$3,IF(D70=3,'Tipo '!$B$4,IF(D70=4,'Tipo '!$B$5,IF(D70=5,'Tipo '!$B$6,IF(D70=6,'Tipo '!$B$7,IF(D70=7,'Tipo '!$B$8,IF(D70=8,'Tipo '!$B$9,IF(D70=9,'Tipo '!$B$10,IF(D70=10,'Tipo '!$B$11,IF(D70=11,'Tipo '!$B$12,IF(D70=12,'Tipo '!$B$13,IF(D70=13,'Tipo '!$B$14,IF(D70=14,'Tipo '!$B$15,IF(D70=15,'Tipo '!$B$16,IF(D70=16,'Tipo '!$B$17,IF(D70=17,'Tipo '!$B$18,IF(D70=18,'Tipo '!$B$19,IF(D70=19,'Tipo '!$B$20,"No ha seleccionado un tipo de contrato válido")))))))))))))))))))</f>
        <v>CONTRATOS DE PRESTACIÓN DE SERVICIOS PROFESIONALES Y DE APOYO A LA GESTIÓN</v>
      </c>
      <c r="F70" s="90" t="s">
        <v>108</v>
      </c>
      <c r="G70" s="3" t="s">
        <v>117</v>
      </c>
      <c r="H70" s="86" t="s">
        <v>462</v>
      </c>
      <c r="I70" s="54" t="s">
        <v>177</v>
      </c>
      <c r="J70" s="54">
        <v>45</v>
      </c>
      <c r="K70" s="50"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54">
        <v>1326</v>
      </c>
      <c r="M70" s="86">
        <v>1022329582</v>
      </c>
      <c r="N70" s="23" t="s">
        <v>610</v>
      </c>
      <c r="O70" s="21">
        <v>50400000</v>
      </c>
      <c r="P70" s="21"/>
      <c r="Q70" s="22"/>
      <c r="R70" s="54">
        <v>1</v>
      </c>
      <c r="S70" s="103">
        <v>12600000</v>
      </c>
      <c r="T70" s="22">
        <v>63000000</v>
      </c>
      <c r="U70" s="22">
        <v>55440000</v>
      </c>
      <c r="V70" s="108" t="s">
        <v>713</v>
      </c>
      <c r="W70" s="108" t="s">
        <v>714</v>
      </c>
      <c r="X70" s="105">
        <v>43115</v>
      </c>
      <c r="Y70" s="17">
        <v>240</v>
      </c>
      <c r="Z70" s="17">
        <v>49</v>
      </c>
      <c r="AA70" s="51"/>
      <c r="AB70" s="17"/>
      <c r="AC70" s="17" t="s">
        <v>760</v>
      </c>
      <c r="AD70" s="17"/>
      <c r="AE70" s="17"/>
      <c r="AF70" s="52">
        <f t="shared" si="0"/>
        <v>0.88</v>
      </c>
      <c r="AG70" s="53"/>
      <c r="AH70" s="53" t="b">
        <f t="shared" si="1"/>
        <v>0</v>
      </c>
    </row>
    <row r="71" spans="1:34" ht="44.25" customHeight="1" thickBot="1" x14ac:dyDescent="0.3">
      <c r="A71" s="81">
        <v>57</v>
      </c>
      <c r="B71" s="17">
        <v>2017</v>
      </c>
      <c r="C71" s="86" t="s">
        <v>332</v>
      </c>
      <c r="D71" s="90">
        <v>5</v>
      </c>
      <c r="E71" s="3" t="str">
        <f>IF(D71=1,'Tipo '!$B$2,IF(D71=2,'Tipo '!$B$3,IF(D71=3,'Tipo '!$B$4,IF(D71=4,'Tipo '!$B$5,IF(D71=5,'Tipo '!$B$6,IF(D71=6,'Tipo '!$B$7,IF(D71=7,'Tipo '!$B$8,IF(D71=8,'Tipo '!$B$9,IF(D71=9,'Tipo '!$B$10,IF(D71=10,'Tipo '!$B$11,IF(D71=11,'Tipo '!$B$12,IF(D71=12,'Tipo '!$B$13,IF(D71=13,'Tipo '!$B$14,IF(D71=14,'Tipo '!$B$15,IF(D71=15,'Tipo '!$B$16,IF(D71=16,'Tipo '!$B$17,IF(D71=17,'Tipo '!$B$18,IF(D71=18,'Tipo '!$B$19,IF(D71=19,'Tipo '!$B$20,"No ha seleccionado un tipo de contrato válido")))))))))))))))))))</f>
        <v>CONTRATOS DE PRESTACIÓN DE SERVICIOS PROFESIONALES Y DE APOYO A LA GESTIÓN</v>
      </c>
      <c r="F71" s="90" t="s">
        <v>108</v>
      </c>
      <c r="G71" s="3" t="s">
        <v>117</v>
      </c>
      <c r="H71" s="86" t="s">
        <v>463</v>
      </c>
      <c r="I71" s="54" t="s">
        <v>177</v>
      </c>
      <c r="J71" s="54">
        <v>45</v>
      </c>
      <c r="K71" s="50"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54">
        <v>1326</v>
      </c>
      <c r="M71" s="86">
        <v>1121297814</v>
      </c>
      <c r="N71" s="23" t="s">
        <v>611</v>
      </c>
      <c r="O71" s="21">
        <v>58000000</v>
      </c>
      <c r="P71" s="21"/>
      <c r="Q71" s="22"/>
      <c r="R71" s="54">
        <v>1</v>
      </c>
      <c r="S71" s="103">
        <v>14500000</v>
      </c>
      <c r="T71" s="22">
        <v>72500000</v>
      </c>
      <c r="U71" s="22">
        <v>63800000</v>
      </c>
      <c r="V71" s="108" t="s">
        <v>713</v>
      </c>
      <c r="W71" s="108" t="s">
        <v>714</v>
      </c>
      <c r="X71" s="105">
        <v>43115</v>
      </c>
      <c r="Y71" s="17">
        <v>240</v>
      </c>
      <c r="Z71" s="17">
        <v>50</v>
      </c>
      <c r="AA71" s="51"/>
      <c r="AB71" s="17"/>
      <c r="AC71" s="17" t="s">
        <v>760</v>
      </c>
      <c r="AD71" s="17"/>
      <c r="AE71" s="17"/>
      <c r="AF71" s="52">
        <f t="shared" si="0"/>
        <v>0.88</v>
      </c>
      <c r="AG71" s="53"/>
      <c r="AH71" s="53" t="b">
        <f t="shared" si="1"/>
        <v>0</v>
      </c>
    </row>
    <row r="72" spans="1:34" ht="44.25" customHeight="1" thickBot="1" x14ac:dyDescent="0.3">
      <c r="A72" s="81">
        <v>58</v>
      </c>
      <c r="B72" s="17">
        <v>2017</v>
      </c>
      <c r="C72" s="86" t="s">
        <v>333</v>
      </c>
      <c r="D72" s="90">
        <v>5</v>
      </c>
      <c r="E72" s="3" t="str">
        <f>IF(D72=1,'Tipo '!$B$2,IF(D72=2,'Tipo '!$B$3,IF(D72=3,'Tipo '!$B$4,IF(D72=4,'Tipo '!$B$5,IF(D72=5,'Tipo '!$B$6,IF(D72=6,'Tipo '!$B$7,IF(D72=7,'Tipo '!$B$8,IF(D72=8,'Tipo '!$B$9,IF(D72=9,'Tipo '!$B$10,IF(D72=10,'Tipo '!$B$11,IF(D72=11,'Tipo '!$B$12,IF(D72=12,'Tipo '!$B$13,IF(D72=13,'Tipo '!$B$14,IF(D72=14,'Tipo '!$B$15,IF(D72=15,'Tipo '!$B$16,IF(D72=16,'Tipo '!$B$17,IF(D72=17,'Tipo '!$B$18,IF(D72=18,'Tipo '!$B$19,IF(D72=19,'Tipo '!$B$20,"No ha seleccionado un tipo de contrato válido")))))))))))))))))))</f>
        <v>CONTRATOS DE PRESTACIÓN DE SERVICIOS PROFESIONALES Y DE APOYO A LA GESTIÓN</v>
      </c>
      <c r="F72" s="90" t="s">
        <v>108</v>
      </c>
      <c r="G72" s="3" t="s">
        <v>117</v>
      </c>
      <c r="H72" s="86" t="s">
        <v>464</v>
      </c>
      <c r="I72" s="54" t="s">
        <v>177</v>
      </c>
      <c r="J72" s="54">
        <v>45</v>
      </c>
      <c r="K72" s="50"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54">
        <v>1326</v>
      </c>
      <c r="M72" s="86">
        <v>52731958</v>
      </c>
      <c r="N72" s="23" t="s">
        <v>612</v>
      </c>
      <c r="O72" s="21">
        <v>32480000</v>
      </c>
      <c r="P72" s="21"/>
      <c r="Q72" s="22"/>
      <c r="R72" s="54">
        <v>1</v>
      </c>
      <c r="S72" s="103">
        <v>2436000</v>
      </c>
      <c r="T72" s="22">
        <v>34916000</v>
      </c>
      <c r="U72" s="22">
        <v>31938667</v>
      </c>
      <c r="V72" s="108" t="s">
        <v>713</v>
      </c>
      <c r="W72" s="108" t="s">
        <v>714</v>
      </c>
      <c r="X72" s="105">
        <v>43099</v>
      </c>
      <c r="Y72" s="17">
        <v>240</v>
      </c>
      <c r="Z72" s="17">
        <v>51</v>
      </c>
      <c r="AA72" s="51"/>
      <c r="AB72" s="17"/>
      <c r="AC72" s="17" t="s">
        <v>548</v>
      </c>
      <c r="AD72" s="17" t="s">
        <v>760</v>
      </c>
      <c r="AE72" s="17"/>
      <c r="AF72" s="52">
        <f t="shared" si="0"/>
        <v>0.91472869171726434</v>
      </c>
      <c r="AG72" s="53"/>
      <c r="AH72" s="53" t="b">
        <f t="shared" si="1"/>
        <v>0</v>
      </c>
    </row>
    <row r="73" spans="1:34" ht="44.25" customHeight="1" thickBot="1" x14ac:dyDescent="0.3">
      <c r="A73" s="81">
        <v>59</v>
      </c>
      <c r="B73" s="17">
        <v>2017</v>
      </c>
      <c r="C73" s="86" t="s">
        <v>334</v>
      </c>
      <c r="D73" s="90">
        <v>5</v>
      </c>
      <c r="E73" s="3" t="str">
        <f>IF(D73=1,'Tipo '!$B$2,IF(D73=2,'Tipo '!$B$3,IF(D73=3,'Tipo '!$B$4,IF(D73=4,'Tipo '!$B$5,IF(D73=5,'Tipo '!$B$6,IF(D73=6,'Tipo '!$B$7,IF(D73=7,'Tipo '!$B$8,IF(D73=8,'Tipo '!$B$9,IF(D73=9,'Tipo '!$B$10,IF(D73=10,'Tipo '!$B$11,IF(D73=11,'Tipo '!$B$12,IF(D73=12,'Tipo '!$B$13,IF(D73=13,'Tipo '!$B$14,IF(D73=14,'Tipo '!$B$15,IF(D73=15,'Tipo '!$B$16,IF(D73=16,'Tipo '!$B$17,IF(D73=17,'Tipo '!$B$18,IF(D73=18,'Tipo '!$B$19,IF(D73=19,'Tipo '!$B$20,"No ha seleccionado un tipo de contrato válido")))))))))))))))))))</f>
        <v>CONTRATOS DE PRESTACIÓN DE SERVICIOS PROFESIONALES Y DE APOYO A LA GESTIÓN</v>
      </c>
      <c r="F73" s="90" t="s">
        <v>108</v>
      </c>
      <c r="G73" s="3" t="s">
        <v>117</v>
      </c>
      <c r="H73" s="86" t="s">
        <v>465</v>
      </c>
      <c r="I73" s="54" t="s">
        <v>177</v>
      </c>
      <c r="J73" s="54">
        <v>45</v>
      </c>
      <c r="K73" s="50"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54">
        <v>1326</v>
      </c>
      <c r="M73" s="86">
        <v>33704283</v>
      </c>
      <c r="N73" s="23" t="s">
        <v>613</v>
      </c>
      <c r="O73" s="21">
        <v>21200000</v>
      </c>
      <c r="P73" s="21"/>
      <c r="Q73" s="22"/>
      <c r="R73" s="54">
        <v>1</v>
      </c>
      <c r="S73" s="103">
        <v>3975000</v>
      </c>
      <c r="T73" s="22">
        <v>25175000</v>
      </c>
      <c r="U73" s="22">
        <v>23319999</v>
      </c>
      <c r="V73" s="108" t="s">
        <v>713</v>
      </c>
      <c r="W73" s="108" t="s">
        <v>714</v>
      </c>
      <c r="X73" s="105">
        <v>43099</v>
      </c>
      <c r="Y73" s="17">
        <v>240</v>
      </c>
      <c r="Z73" s="17">
        <v>52</v>
      </c>
      <c r="AA73" s="51"/>
      <c r="AB73" s="17"/>
      <c r="AC73" s="17" t="s">
        <v>548</v>
      </c>
      <c r="AD73" s="17" t="s">
        <v>760</v>
      </c>
      <c r="AE73" s="17"/>
      <c r="AF73" s="52">
        <f t="shared" si="0"/>
        <v>0.9263157497517378</v>
      </c>
      <c r="AG73" s="53"/>
      <c r="AH73" s="53" t="b">
        <f t="shared" si="1"/>
        <v>0</v>
      </c>
    </row>
    <row r="74" spans="1:34" ht="44.25" customHeight="1" thickBot="1" x14ac:dyDescent="0.3">
      <c r="A74" s="81">
        <v>60</v>
      </c>
      <c r="B74" s="17">
        <v>2017</v>
      </c>
      <c r="C74" s="86" t="s">
        <v>335</v>
      </c>
      <c r="D74" s="90">
        <v>5</v>
      </c>
      <c r="E74" s="3" t="str">
        <f>IF(D74=1,'Tipo '!$B$2,IF(D74=2,'Tipo '!$B$3,IF(D74=3,'Tipo '!$B$4,IF(D74=4,'Tipo '!$B$5,IF(D74=5,'Tipo '!$B$6,IF(D74=6,'Tipo '!$B$7,IF(D74=7,'Tipo '!$B$8,IF(D74=8,'Tipo '!$B$9,IF(D74=9,'Tipo '!$B$10,IF(D74=10,'Tipo '!$B$11,IF(D74=11,'Tipo '!$B$12,IF(D74=12,'Tipo '!$B$13,IF(D74=13,'Tipo '!$B$14,IF(D74=14,'Tipo '!$B$15,IF(D74=15,'Tipo '!$B$16,IF(D74=16,'Tipo '!$B$17,IF(D74=17,'Tipo '!$B$18,IF(D74=18,'Tipo '!$B$19,IF(D74=19,'Tipo '!$B$20,"No ha seleccionado un tipo de contrato válido")))))))))))))))))))</f>
        <v>CONTRATOS DE PRESTACIÓN DE SERVICIOS PROFESIONALES Y DE APOYO A LA GESTIÓN</v>
      </c>
      <c r="F74" s="90" t="s">
        <v>108</v>
      </c>
      <c r="G74" s="3" t="s">
        <v>117</v>
      </c>
      <c r="H74" s="86" t="s">
        <v>466</v>
      </c>
      <c r="I74" s="54" t="s">
        <v>177</v>
      </c>
      <c r="J74" s="54">
        <v>45</v>
      </c>
      <c r="K74" s="50"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54">
        <v>1326</v>
      </c>
      <c r="M74" s="86">
        <v>79989489</v>
      </c>
      <c r="N74" s="23" t="s">
        <v>614</v>
      </c>
      <c r="O74" s="21">
        <v>38400000</v>
      </c>
      <c r="P74" s="21"/>
      <c r="Q74" s="22"/>
      <c r="R74" s="54">
        <v>1</v>
      </c>
      <c r="S74" s="103">
        <v>9600000</v>
      </c>
      <c r="T74" s="22">
        <v>48000000</v>
      </c>
      <c r="U74" s="22">
        <v>42240000</v>
      </c>
      <c r="V74" s="108" t="s">
        <v>714</v>
      </c>
      <c r="W74" s="108" t="s">
        <v>714</v>
      </c>
      <c r="X74" s="105">
        <v>43115</v>
      </c>
      <c r="Y74" s="17">
        <v>240</v>
      </c>
      <c r="Z74" s="17">
        <v>53</v>
      </c>
      <c r="AA74" s="51"/>
      <c r="AB74" s="17"/>
      <c r="AC74" s="17" t="s">
        <v>760</v>
      </c>
      <c r="AD74" s="17"/>
      <c r="AE74" s="17"/>
      <c r="AF74" s="52">
        <f t="shared" si="0"/>
        <v>0.88</v>
      </c>
      <c r="AG74" s="53"/>
      <c r="AH74" s="53" t="b">
        <f t="shared" si="1"/>
        <v>0</v>
      </c>
    </row>
    <row r="75" spans="1:34" ht="44.25" customHeight="1" thickBot="1" x14ac:dyDescent="0.3">
      <c r="A75" s="81">
        <v>61</v>
      </c>
      <c r="B75" s="17">
        <v>2017</v>
      </c>
      <c r="C75" s="86" t="s">
        <v>336</v>
      </c>
      <c r="D75" s="90">
        <v>5</v>
      </c>
      <c r="E75" s="3" t="str">
        <f>IF(D75=1,'Tipo '!$B$2,IF(D75=2,'Tipo '!$B$3,IF(D75=3,'Tipo '!$B$4,IF(D75=4,'Tipo '!$B$5,IF(D75=5,'Tipo '!$B$6,IF(D75=6,'Tipo '!$B$7,IF(D75=7,'Tipo '!$B$8,IF(D75=8,'Tipo '!$B$9,IF(D75=9,'Tipo '!$B$10,IF(D75=10,'Tipo '!$B$11,IF(D75=11,'Tipo '!$B$12,IF(D75=12,'Tipo '!$B$13,IF(D75=13,'Tipo '!$B$14,IF(D75=14,'Tipo '!$B$15,IF(D75=15,'Tipo '!$B$16,IF(D75=16,'Tipo '!$B$17,IF(D75=17,'Tipo '!$B$18,IF(D75=18,'Tipo '!$B$19,IF(D75=19,'Tipo '!$B$20,"No ha seleccionado un tipo de contrato válido")))))))))))))))))))</f>
        <v>CONTRATOS DE PRESTACIÓN DE SERVICIOS PROFESIONALES Y DE APOYO A LA GESTIÓN</v>
      </c>
      <c r="F75" s="90" t="s">
        <v>108</v>
      </c>
      <c r="G75" s="3" t="s">
        <v>117</v>
      </c>
      <c r="H75" s="86" t="s">
        <v>467</v>
      </c>
      <c r="I75" s="54" t="s">
        <v>177</v>
      </c>
      <c r="J75" s="54">
        <v>45</v>
      </c>
      <c r="K75" s="50"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54">
        <v>1326</v>
      </c>
      <c r="M75" s="86">
        <v>80111338</v>
      </c>
      <c r="N75" s="23" t="s">
        <v>615</v>
      </c>
      <c r="O75" s="21">
        <v>36000000</v>
      </c>
      <c r="P75" s="21"/>
      <c r="Q75" s="22"/>
      <c r="R75" s="54">
        <v>1</v>
      </c>
      <c r="S75" s="103">
        <v>9000000</v>
      </c>
      <c r="T75" s="22">
        <v>45000000</v>
      </c>
      <c r="U75" s="22">
        <v>39600000</v>
      </c>
      <c r="V75" s="108" t="s">
        <v>714</v>
      </c>
      <c r="W75" s="108" t="s">
        <v>714</v>
      </c>
      <c r="X75" s="105">
        <v>43115</v>
      </c>
      <c r="Y75" s="17">
        <v>240</v>
      </c>
      <c r="Z75" s="17">
        <v>54</v>
      </c>
      <c r="AA75" s="51"/>
      <c r="AB75" s="17"/>
      <c r="AC75" s="17" t="s">
        <v>760</v>
      </c>
      <c r="AD75" s="17"/>
      <c r="AE75" s="17"/>
      <c r="AF75" s="52">
        <f t="shared" si="0"/>
        <v>0.88</v>
      </c>
      <c r="AG75" s="53"/>
      <c r="AH75" s="53" t="b">
        <f t="shared" si="1"/>
        <v>0</v>
      </c>
    </row>
    <row r="76" spans="1:34" ht="44.25" customHeight="1" thickBot="1" x14ac:dyDescent="0.3">
      <c r="A76" s="81">
        <v>62</v>
      </c>
      <c r="B76" s="17">
        <v>2017</v>
      </c>
      <c r="C76" s="86" t="s">
        <v>337</v>
      </c>
      <c r="D76" s="90">
        <v>5</v>
      </c>
      <c r="E76" s="3" t="str">
        <f>IF(D76=1,'Tipo '!$B$2,IF(D76=2,'Tipo '!$B$3,IF(D76=3,'Tipo '!$B$4,IF(D76=4,'Tipo '!$B$5,IF(D76=5,'Tipo '!$B$6,IF(D76=6,'Tipo '!$B$7,IF(D76=7,'Tipo '!$B$8,IF(D76=8,'Tipo '!$B$9,IF(D76=9,'Tipo '!$B$10,IF(D76=10,'Tipo '!$B$11,IF(D76=11,'Tipo '!$B$12,IF(D76=12,'Tipo '!$B$13,IF(D76=13,'Tipo '!$B$14,IF(D76=14,'Tipo '!$B$15,IF(D76=15,'Tipo '!$B$16,IF(D76=16,'Tipo '!$B$17,IF(D76=17,'Tipo '!$B$18,IF(D76=18,'Tipo '!$B$19,IF(D76=19,'Tipo '!$B$20,"No ha seleccionado un tipo de contrato válido")))))))))))))))))))</f>
        <v>CONTRATOS DE PRESTACIÓN DE SERVICIOS PROFESIONALES Y DE APOYO A LA GESTIÓN</v>
      </c>
      <c r="F76" s="90" t="s">
        <v>108</v>
      </c>
      <c r="G76" s="3" t="s">
        <v>117</v>
      </c>
      <c r="H76" s="86" t="s">
        <v>468</v>
      </c>
      <c r="I76" s="54" t="s">
        <v>177</v>
      </c>
      <c r="J76" s="54">
        <v>45</v>
      </c>
      <c r="K76" s="50"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54">
        <v>1326</v>
      </c>
      <c r="M76" s="86">
        <v>53039712</v>
      </c>
      <c r="N76" s="23" t="s">
        <v>616</v>
      </c>
      <c r="O76" s="21">
        <v>44000000</v>
      </c>
      <c r="P76" s="21"/>
      <c r="Q76" s="22"/>
      <c r="R76" s="54">
        <v>1</v>
      </c>
      <c r="S76" s="103">
        <v>11000000</v>
      </c>
      <c r="T76" s="22">
        <v>55000000</v>
      </c>
      <c r="U76" s="22">
        <v>48400000</v>
      </c>
      <c r="V76" s="108" t="s">
        <v>714</v>
      </c>
      <c r="W76" s="108" t="s">
        <v>714</v>
      </c>
      <c r="X76" s="105">
        <v>43115</v>
      </c>
      <c r="Y76" s="17">
        <v>240</v>
      </c>
      <c r="Z76" s="17">
        <v>55</v>
      </c>
      <c r="AA76" s="51"/>
      <c r="AB76" s="17"/>
      <c r="AC76" s="17" t="s">
        <v>760</v>
      </c>
      <c r="AD76" s="17"/>
      <c r="AE76" s="17"/>
      <c r="AF76" s="52">
        <f t="shared" si="0"/>
        <v>0.88</v>
      </c>
      <c r="AG76" s="53"/>
      <c r="AH76" s="53" t="b">
        <f t="shared" si="1"/>
        <v>0</v>
      </c>
    </row>
    <row r="77" spans="1:34" ht="44.25" customHeight="1" thickBot="1" x14ac:dyDescent="0.3">
      <c r="A77" s="81">
        <v>63</v>
      </c>
      <c r="B77" s="17">
        <v>2017</v>
      </c>
      <c r="C77" s="86" t="s">
        <v>338</v>
      </c>
      <c r="D77" s="90">
        <v>5</v>
      </c>
      <c r="E77" s="3" t="str">
        <f>IF(D77=1,'Tipo '!$B$2,IF(D77=2,'Tipo '!$B$3,IF(D77=3,'Tipo '!$B$4,IF(D77=4,'Tipo '!$B$5,IF(D77=5,'Tipo '!$B$6,IF(D77=6,'Tipo '!$B$7,IF(D77=7,'Tipo '!$B$8,IF(D77=8,'Tipo '!$B$9,IF(D77=9,'Tipo '!$B$10,IF(D77=10,'Tipo '!$B$11,IF(D77=11,'Tipo '!$B$12,IF(D77=12,'Tipo '!$B$13,IF(D77=13,'Tipo '!$B$14,IF(D77=14,'Tipo '!$B$15,IF(D77=15,'Tipo '!$B$16,IF(D77=16,'Tipo '!$B$17,IF(D77=17,'Tipo '!$B$18,IF(D77=18,'Tipo '!$B$19,IF(D77=19,'Tipo '!$B$20,"No ha seleccionado un tipo de contrato válido")))))))))))))))))))</f>
        <v>CONTRATOS DE PRESTACIÓN DE SERVICIOS PROFESIONALES Y DE APOYO A LA GESTIÓN</v>
      </c>
      <c r="F77" s="90" t="s">
        <v>108</v>
      </c>
      <c r="G77" s="3" t="s">
        <v>117</v>
      </c>
      <c r="H77" s="86" t="s">
        <v>469</v>
      </c>
      <c r="I77" s="54" t="s">
        <v>177</v>
      </c>
      <c r="J77" s="54">
        <v>45</v>
      </c>
      <c r="K77" s="50"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54">
        <v>1326</v>
      </c>
      <c r="M77" s="86">
        <v>52581670</v>
      </c>
      <c r="N77" s="23" t="s">
        <v>617</v>
      </c>
      <c r="O77" s="21">
        <v>29600000</v>
      </c>
      <c r="P77" s="21"/>
      <c r="Q77" s="22"/>
      <c r="R77" s="54">
        <v>1</v>
      </c>
      <c r="S77" s="103">
        <v>7400000</v>
      </c>
      <c r="T77" s="22">
        <v>37000000</v>
      </c>
      <c r="U77" s="22">
        <v>32560000</v>
      </c>
      <c r="V77" s="108" t="s">
        <v>714</v>
      </c>
      <c r="W77" s="108" t="s">
        <v>714</v>
      </c>
      <c r="X77" s="105">
        <v>43115</v>
      </c>
      <c r="Y77" s="17">
        <v>240</v>
      </c>
      <c r="Z77" s="17">
        <v>56</v>
      </c>
      <c r="AA77" s="51"/>
      <c r="AB77" s="17"/>
      <c r="AC77" s="17" t="s">
        <v>760</v>
      </c>
      <c r="AD77" s="17"/>
      <c r="AE77" s="17"/>
      <c r="AF77" s="52">
        <f t="shared" si="0"/>
        <v>0.88</v>
      </c>
      <c r="AG77" s="53"/>
      <c r="AH77" s="53" t="b">
        <f t="shared" si="1"/>
        <v>0</v>
      </c>
    </row>
    <row r="78" spans="1:34" ht="44.25" customHeight="1" thickBot="1" x14ac:dyDescent="0.3">
      <c r="A78" s="81">
        <v>64</v>
      </c>
      <c r="B78" s="17">
        <v>2017</v>
      </c>
      <c r="C78" s="86" t="s">
        <v>339</v>
      </c>
      <c r="D78" s="90">
        <v>5</v>
      </c>
      <c r="E78" s="3" t="str">
        <f>IF(D78=1,'Tipo '!$B$2,IF(D78=2,'Tipo '!$B$3,IF(D78=3,'Tipo '!$B$4,IF(D78=4,'Tipo '!$B$5,IF(D78=5,'Tipo '!$B$6,IF(D78=6,'Tipo '!$B$7,IF(D78=7,'Tipo '!$B$8,IF(D78=8,'Tipo '!$B$9,IF(D78=9,'Tipo '!$B$10,IF(D78=10,'Tipo '!$B$11,IF(D78=11,'Tipo '!$B$12,IF(D78=12,'Tipo '!$B$13,IF(D78=13,'Tipo '!$B$14,IF(D78=14,'Tipo '!$B$15,IF(D78=15,'Tipo '!$B$16,IF(D78=16,'Tipo '!$B$17,IF(D78=17,'Tipo '!$B$18,IF(D78=18,'Tipo '!$B$19,IF(D78=19,'Tipo '!$B$20,"No ha seleccionado un tipo de contrato válido")))))))))))))))))))</f>
        <v>CONTRATOS DE PRESTACIÓN DE SERVICIOS PROFESIONALES Y DE APOYO A LA GESTIÓN</v>
      </c>
      <c r="F78" s="90" t="s">
        <v>108</v>
      </c>
      <c r="G78" s="3" t="s">
        <v>117</v>
      </c>
      <c r="H78" s="86" t="s">
        <v>470</v>
      </c>
      <c r="I78" s="54" t="s">
        <v>177</v>
      </c>
      <c r="J78" s="54">
        <v>45</v>
      </c>
      <c r="K78" s="50"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54">
        <v>1326</v>
      </c>
      <c r="M78" s="86">
        <v>80735860</v>
      </c>
      <c r="N78" s="23" t="s">
        <v>618</v>
      </c>
      <c r="O78" s="21">
        <v>37760000</v>
      </c>
      <c r="P78" s="21"/>
      <c r="Q78" s="22"/>
      <c r="R78" s="54">
        <v>1</v>
      </c>
      <c r="S78" s="103">
        <v>9440000</v>
      </c>
      <c r="T78" s="22">
        <v>47200000</v>
      </c>
      <c r="U78" s="22">
        <v>41536000</v>
      </c>
      <c r="V78" s="108" t="s">
        <v>714</v>
      </c>
      <c r="W78" s="108" t="s">
        <v>714</v>
      </c>
      <c r="X78" s="105">
        <v>43115</v>
      </c>
      <c r="Y78" s="17">
        <v>240</v>
      </c>
      <c r="Z78" s="17">
        <v>57</v>
      </c>
      <c r="AA78" s="51"/>
      <c r="AB78" s="17"/>
      <c r="AC78" s="17" t="s">
        <v>760</v>
      </c>
      <c r="AD78" s="17"/>
      <c r="AE78" s="17"/>
      <c r="AF78" s="52">
        <f t="shared" si="0"/>
        <v>0.88</v>
      </c>
      <c r="AG78" s="53"/>
      <c r="AH78" s="53" t="b">
        <f t="shared" si="1"/>
        <v>0</v>
      </c>
    </row>
    <row r="79" spans="1:34" ht="44.25" customHeight="1" thickBot="1" x14ac:dyDescent="0.3">
      <c r="A79" s="81">
        <v>65</v>
      </c>
      <c r="B79" s="17">
        <v>2017</v>
      </c>
      <c r="C79" s="86" t="s">
        <v>340</v>
      </c>
      <c r="D79" s="90">
        <v>5</v>
      </c>
      <c r="E79" s="3" t="str">
        <f>IF(D79=1,'Tipo '!$B$2,IF(D79=2,'Tipo '!$B$3,IF(D79=3,'Tipo '!$B$4,IF(D79=4,'Tipo '!$B$5,IF(D79=5,'Tipo '!$B$6,IF(D79=6,'Tipo '!$B$7,IF(D79=7,'Tipo '!$B$8,IF(D79=8,'Tipo '!$B$9,IF(D79=9,'Tipo '!$B$10,IF(D79=10,'Tipo '!$B$11,IF(D79=11,'Tipo '!$B$12,IF(D79=12,'Tipo '!$B$13,IF(D79=13,'Tipo '!$B$14,IF(D79=14,'Tipo '!$B$15,IF(D79=15,'Tipo '!$B$16,IF(D79=16,'Tipo '!$B$17,IF(D79=17,'Tipo '!$B$18,IF(D79=18,'Tipo '!$B$19,IF(D79=19,'Tipo '!$B$20,"No ha seleccionado un tipo de contrato válido")))))))))))))))))))</f>
        <v>CONTRATOS DE PRESTACIÓN DE SERVICIOS PROFESIONALES Y DE APOYO A LA GESTIÓN</v>
      </c>
      <c r="F79" s="90" t="s">
        <v>108</v>
      </c>
      <c r="G79" s="3" t="s">
        <v>117</v>
      </c>
      <c r="H79" s="86" t="s">
        <v>471</v>
      </c>
      <c r="I79" s="54" t="s">
        <v>177</v>
      </c>
      <c r="J79" s="54">
        <v>45</v>
      </c>
      <c r="K79" s="50"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54">
        <v>1326</v>
      </c>
      <c r="M79" s="86">
        <v>1023902688</v>
      </c>
      <c r="N79" s="23" t="s">
        <v>619</v>
      </c>
      <c r="O79" s="21">
        <v>21200000</v>
      </c>
      <c r="P79" s="21"/>
      <c r="Q79" s="22"/>
      <c r="R79" s="54">
        <v>1</v>
      </c>
      <c r="S79" s="103">
        <v>5300000</v>
      </c>
      <c r="T79" s="22">
        <v>26500000</v>
      </c>
      <c r="U79" s="22">
        <v>23320000</v>
      </c>
      <c r="V79" s="108" t="s">
        <v>714</v>
      </c>
      <c r="W79" s="108" t="s">
        <v>714</v>
      </c>
      <c r="X79" s="105">
        <v>43115</v>
      </c>
      <c r="Y79" s="17">
        <v>240</v>
      </c>
      <c r="Z79" s="17">
        <v>58</v>
      </c>
      <c r="AA79" s="51"/>
      <c r="AB79" s="17"/>
      <c r="AC79" s="17" t="s">
        <v>760</v>
      </c>
      <c r="AD79" s="17"/>
      <c r="AE79" s="17"/>
      <c r="AF79" s="52">
        <f t="shared" si="0"/>
        <v>0.88</v>
      </c>
      <c r="AG79" s="53"/>
      <c r="AH79" s="53" t="b">
        <f t="shared" si="1"/>
        <v>0</v>
      </c>
    </row>
    <row r="80" spans="1:34" ht="44.25" customHeight="1" thickBot="1" x14ac:dyDescent="0.3">
      <c r="A80" s="81">
        <v>66</v>
      </c>
      <c r="B80" s="17">
        <v>2017</v>
      </c>
      <c r="C80" s="86" t="s">
        <v>341</v>
      </c>
      <c r="D80" s="90">
        <v>5</v>
      </c>
      <c r="E80" s="3" t="str">
        <f>IF(D80=1,'Tipo '!$B$2,IF(D80=2,'Tipo '!$B$3,IF(D80=3,'Tipo '!$B$4,IF(D80=4,'Tipo '!$B$5,IF(D80=5,'Tipo '!$B$6,IF(D80=6,'Tipo '!$B$7,IF(D80=7,'Tipo '!$B$8,IF(D80=8,'Tipo '!$B$9,IF(D80=9,'Tipo '!$B$10,IF(D80=10,'Tipo '!$B$11,IF(D80=11,'Tipo '!$B$12,IF(D80=12,'Tipo '!$B$13,IF(D80=13,'Tipo '!$B$14,IF(D80=14,'Tipo '!$B$15,IF(D80=15,'Tipo '!$B$16,IF(D80=16,'Tipo '!$B$17,IF(D80=17,'Tipo '!$B$18,IF(D80=18,'Tipo '!$B$19,IF(D80=19,'Tipo '!$B$20,"No ha seleccionado un tipo de contrato válido")))))))))))))))))))</f>
        <v>CONTRATOS DE PRESTACIÓN DE SERVICIOS PROFESIONALES Y DE APOYO A LA GESTIÓN</v>
      </c>
      <c r="F80" s="90" t="s">
        <v>108</v>
      </c>
      <c r="G80" s="3" t="s">
        <v>117</v>
      </c>
      <c r="H80" s="86" t="s">
        <v>450</v>
      </c>
      <c r="I80" s="54" t="s">
        <v>177</v>
      </c>
      <c r="J80" s="54">
        <v>45</v>
      </c>
      <c r="K80" s="50"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54">
        <v>1326</v>
      </c>
      <c r="M80" s="86">
        <v>80231510</v>
      </c>
      <c r="N80" s="23" t="s">
        <v>620</v>
      </c>
      <c r="O80" s="21">
        <v>16800000</v>
      </c>
      <c r="P80" s="21"/>
      <c r="Q80" s="22"/>
      <c r="R80" s="54">
        <v>1</v>
      </c>
      <c r="S80" s="103">
        <v>4200000</v>
      </c>
      <c r="T80" s="22">
        <v>21000000</v>
      </c>
      <c r="U80" s="22">
        <v>18480000</v>
      </c>
      <c r="V80" s="108" t="s">
        <v>714</v>
      </c>
      <c r="W80" s="108" t="s">
        <v>714</v>
      </c>
      <c r="X80" s="105">
        <v>43115</v>
      </c>
      <c r="Y80" s="17">
        <v>240</v>
      </c>
      <c r="Z80" s="17">
        <v>59</v>
      </c>
      <c r="AA80" s="51"/>
      <c r="AB80" s="17"/>
      <c r="AC80" s="17" t="s">
        <v>760</v>
      </c>
      <c r="AD80" s="17"/>
      <c r="AE80" s="17"/>
      <c r="AF80" s="52">
        <f t="shared" si="0"/>
        <v>0.88</v>
      </c>
      <c r="AG80" s="53"/>
      <c r="AH80" s="53" t="b">
        <f t="shared" si="1"/>
        <v>0</v>
      </c>
    </row>
    <row r="81" spans="1:34" ht="44.25" customHeight="1" thickBot="1" x14ac:dyDescent="0.3">
      <c r="A81" s="81">
        <v>67</v>
      </c>
      <c r="B81" s="17">
        <v>2017</v>
      </c>
      <c r="C81" s="86" t="s">
        <v>342</v>
      </c>
      <c r="D81" s="90">
        <v>5</v>
      </c>
      <c r="E81" s="3" t="str">
        <f>IF(D81=1,'Tipo '!$B$2,IF(D81=2,'Tipo '!$B$3,IF(D81=3,'Tipo '!$B$4,IF(D81=4,'Tipo '!$B$5,IF(D81=5,'Tipo '!$B$6,IF(D81=6,'Tipo '!$B$7,IF(D81=7,'Tipo '!$B$8,IF(D81=8,'Tipo '!$B$9,IF(D81=9,'Tipo '!$B$10,IF(D81=10,'Tipo '!$B$11,IF(D81=11,'Tipo '!$B$12,IF(D81=12,'Tipo '!$B$13,IF(D81=13,'Tipo '!$B$14,IF(D81=14,'Tipo '!$B$15,IF(D81=15,'Tipo '!$B$16,IF(D81=16,'Tipo '!$B$17,IF(D81=17,'Tipo '!$B$18,IF(D81=18,'Tipo '!$B$19,IF(D81=19,'Tipo '!$B$20,"No ha seleccionado un tipo de contrato válido")))))))))))))))))))</f>
        <v>CONTRATOS DE PRESTACIÓN DE SERVICIOS PROFESIONALES Y DE APOYO A LA GESTIÓN</v>
      </c>
      <c r="F81" s="90" t="s">
        <v>108</v>
      </c>
      <c r="G81" s="3" t="s">
        <v>117</v>
      </c>
      <c r="H81" s="86" t="s">
        <v>472</v>
      </c>
      <c r="I81" s="54" t="s">
        <v>177</v>
      </c>
      <c r="J81" s="54">
        <v>45</v>
      </c>
      <c r="K81" s="50"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54">
        <v>1327</v>
      </c>
      <c r="M81" s="86">
        <v>900898721</v>
      </c>
      <c r="N81" s="23" t="s">
        <v>621</v>
      </c>
      <c r="O81" s="21">
        <v>16325253</v>
      </c>
      <c r="P81" s="21"/>
      <c r="Q81" s="22"/>
      <c r="R81" s="54">
        <v>0</v>
      </c>
      <c r="S81" s="103">
        <v>0</v>
      </c>
      <c r="T81" s="22">
        <v>16325253</v>
      </c>
      <c r="U81" s="22">
        <v>16325253</v>
      </c>
      <c r="V81" s="109" t="s">
        <v>714</v>
      </c>
      <c r="W81" s="109" t="s">
        <v>714</v>
      </c>
      <c r="X81" s="105">
        <v>42870</v>
      </c>
      <c r="Y81" s="17">
        <v>60</v>
      </c>
      <c r="Z81" s="17">
        <v>60</v>
      </c>
      <c r="AA81" s="51"/>
      <c r="AB81" s="17"/>
      <c r="AC81" s="17" t="s">
        <v>760</v>
      </c>
      <c r="AD81" s="17"/>
      <c r="AE81" s="17"/>
      <c r="AF81" s="52">
        <f t="shared" si="0"/>
        <v>1</v>
      </c>
      <c r="AG81" s="53"/>
      <c r="AH81" s="53" t="b">
        <f t="shared" si="1"/>
        <v>0</v>
      </c>
    </row>
    <row r="82" spans="1:34" ht="44.25" customHeight="1" thickBot="1" x14ac:dyDescent="0.3">
      <c r="A82" s="81">
        <v>68</v>
      </c>
      <c r="B82" s="17">
        <v>2017</v>
      </c>
      <c r="C82" s="86" t="s">
        <v>343</v>
      </c>
      <c r="D82" s="90">
        <v>5</v>
      </c>
      <c r="E82" s="3" t="str">
        <f>IF(D82=1,'Tipo '!$B$2,IF(D82=2,'Tipo '!$B$3,IF(D82=3,'Tipo '!$B$4,IF(D82=4,'Tipo '!$B$5,IF(D82=5,'Tipo '!$B$6,IF(D82=6,'Tipo '!$B$7,IF(D82=7,'Tipo '!$B$8,IF(D82=8,'Tipo '!$B$9,IF(D82=9,'Tipo '!$B$10,IF(D82=10,'Tipo '!$B$11,IF(D82=11,'Tipo '!$B$12,IF(D82=12,'Tipo '!$B$13,IF(D82=13,'Tipo '!$B$14,IF(D82=14,'Tipo '!$B$15,IF(D82=15,'Tipo '!$B$16,IF(D82=16,'Tipo '!$B$17,IF(D82=17,'Tipo '!$B$18,IF(D82=18,'Tipo '!$B$19,IF(D82=19,'Tipo '!$B$20,"No ha seleccionado un tipo de contrato válido")))))))))))))))))))</f>
        <v>CONTRATOS DE PRESTACIÓN DE SERVICIOS PROFESIONALES Y DE APOYO A LA GESTIÓN</v>
      </c>
      <c r="F82" s="90" t="s">
        <v>108</v>
      </c>
      <c r="G82" s="3" t="s">
        <v>117</v>
      </c>
      <c r="H82" s="86" t="s">
        <v>440</v>
      </c>
      <c r="I82" s="54" t="s">
        <v>177</v>
      </c>
      <c r="J82" s="54">
        <v>3</v>
      </c>
      <c r="K82" s="50"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Igualdad y autonomía para una Bogotá incluyente</v>
      </c>
      <c r="L82" s="54">
        <v>1315</v>
      </c>
      <c r="M82" s="86">
        <v>1022356559</v>
      </c>
      <c r="N82" s="23" t="s">
        <v>622</v>
      </c>
      <c r="O82" s="21">
        <v>32480000</v>
      </c>
      <c r="P82" s="21"/>
      <c r="Q82" s="22"/>
      <c r="R82" s="54">
        <v>1</v>
      </c>
      <c r="S82" s="103">
        <v>3518667</v>
      </c>
      <c r="T82" s="22">
        <v>35998667</v>
      </c>
      <c r="U82" s="22">
        <v>33156666</v>
      </c>
      <c r="V82" s="108" t="s">
        <v>716</v>
      </c>
      <c r="W82" s="108" t="s">
        <v>717</v>
      </c>
      <c r="X82" s="105">
        <v>43099</v>
      </c>
      <c r="Y82" s="17">
        <v>240</v>
      </c>
      <c r="Z82" s="17">
        <v>61</v>
      </c>
      <c r="AA82" s="51"/>
      <c r="AB82" s="17"/>
      <c r="AC82" s="17" t="s">
        <v>548</v>
      </c>
      <c r="AD82" s="17" t="s">
        <v>760</v>
      </c>
      <c r="AE82" s="17"/>
      <c r="AF82" s="52">
        <f t="shared" ref="AF82:AF144" si="4">SUM(U82/T82)</f>
        <v>0.92105260453116222</v>
      </c>
      <c r="AG82" s="53"/>
      <c r="AH82" s="53" t="b">
        <f t="shared" ref="AH82:AH144" si="5">IF(I82="Funcionamiento",J82=0,J82="")</f>
        <v>0</v>
      </c>
    </row>
    <row r="83" spans="1:34" ht="44.25" customHeight="1" thickBot="1" x14ac:dyDescent="0.3">
      <c r="A83" s="81">
        <v>69</v>
      </c>
      <c r="B83" s="17">
        <v>2017</v>
      </c>
      <c r="C83" s="86" t="s">
        <v>344</v>
      </c>
      <c r="D83" s="90">
        <v>4</v>
      </c>
      <c r="E83" s="3" t="str">
        <f>IF(D83=1,'Tipo '!$B$2,IF(D83=2,'Tipo '!$B$3,IF(D83=3,'Tipo '!$B$4,IF(D83=4,'Tipo '!$B$5,IF(D83=5,'Tipo '!$B$6,IF(D83=6,'Tipo '!$B$7,IF(D83=7,'Tipo '!$B$8,IF(D83=8,'Tipo '!$B$9,IF(D83=9,'Tipo '!$B$10,IF(D83=10,'Tipo '!$B$11,IF(D83=11,'Tipo '!$B$12,IF(D83=12,'Tipo '!$B$13,IF(D83=13,'Tipo '!$B$14,IF(D83=14,'Tipo '!$B$15,IF(D83=15,'Tipo '!$B$16,IF(D83=16,'Tipo '!$B$17,IF(D83=17,'Tipo '!$B$18,IF(D83=18,'Tipo '!$B$19,IF(D83=19,'Tipo '!$B$20,"No ha seleccionado un tipo de contrato válido")))))))))))))))))))</f>
        <v>CONTRATOS DE PRESTACIÓN DE SERVICIOS</v>
      </c>
      <c r="F83" s="90" t="s">
        <v>105</v>
      </c>
      <c r="G83" s="3" t="s">
        <v>123</v>
      </c>
      <c r="H83" s="86" t="s">
        <v>440</v>
      </c>
      <c r="I83" s="54" t="s">
        <v>177</v>
      </c>
      <c r="J83" s="54">
        <v>3</v>
      </c>
      <c r="K83" s="50"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Igualdad y autonomía para una Bogotá incluyente</v>
      </c>
      <c r="L83" s="54">
        <v>1315</v>
      </c>
      <c r="M83" s="86">
        <v>1014177621</v>
      </c>
      <c r="N83" s="23" t="s">
        <v>623</v>
      </c>
      <c r="O83" s="21">
        <v>32480000</v>
      </c>
      <c r="P83" s="21"/>
      <c r="Q83" s="22"/>
      <c r="R83" s="54">
        <v>2</v>
      </c>
      <c r="S83" s="103">
        <v>5954667</v>
      </c>
      <c r="T83" s="22">
        <v>38434667</v>
      </c>
      <c r="U83" s="22">
        <v>32886000</v>
      </c>
      <c r="V83" s="108" t="s">
        <v>716</v>
      </c>
      <c r="W83" s="108" t="s">
        <v>718</v>
      </c>
      <c r="X83" s="105">
        <v>43099</v>
      </c>
      <c r="Y83" s="17">
        <v>240</v>
      </c>
      <c r="Z83" s="17">
        <v>62</v>
      </c>
      <c r="AA83" s="51"/>
      <c r="AB83" s="17"/>
      <c r="AC83" s="17" t="s">
        <v>548</v>
      </c>
      <c r="AD83" s="17" t="s">
        <v>760</v>
      </c>
      <c r="AE83" s="17"/>
      <c r="AF83" s="52">
        <f t="shared" si="4"/>
        <v>0.85563379539622397</v>
      </c>
      <c r="AG83" s="53"/>
      <c r="AH83" s="53" t="b">
        <f t="shared" si="5"/>
        <v>0</v>
      </c>
    </row>
    <row r="84" spans="1:34" ht="44.25" customHeight="1" thickBot="1" x14ac:dyDescent="0.3">
      <c r="A84" s="81">
        <v>70</v>
      </c>
      <c r="B84" s="17">
        <v>2017</v>
      </c>
      <c r="C84" s="86" t="s">
        <v>345</v>
      </c>
      <c r="D84" s="90">
        <v>5</v>
      </c>
      <c r="E84" s="3" t="str">
        <f>IF(D84=1,'Tipo '!$B$2,IF(D84=2,'Tipo '!$B$3,IF(D84=3,'Tipo '!$B$4,IF(D84=4,'Tipo '!$B$5,IF(D84=5,'Tipo '!$B$6,IF(D84=6,'Tipo '!$B$7,IF(D84=7,'Tipo '!$B$8,IF(D84=8,'Tipo '!$B$9,IF(D84=9,'Tipo '!$B$10,IF(D84=10,'Tipo '!$B$11,IF(D84=11,'Tipo '!$B$12,IF(D84=12,'Tipo '!$B$13,IF(D84=13,'Tipo '!$B$14,IF(D84=14,'Tipo '!$B$15,IF(D84=15,'Tipo '!$B$16,IF(D84=16,'Tipo '!$B$17,IF(D84=17,'Tipo '!$B$18,IF(D84=18,'Tipo '!$B$19,IF(D84=19,'Tipo '!$B$20,"No ha seleccionado un tipo de contrato válido")))))))))))))))))))</f>
        <v>CONTRATOS DE PRESTACIÓN DE SERVICIOS PROFESIONALES Y DE APOYO A LA GESTIÓN</v>
      </c>
      <c r="F84" s="90" t="s">
        <v>108</v>
      </c>
      <c r="G84" s="3" t="s">
        <v>117</v>
      </c>
      <c r="H84" s="86" t="s">
        <v>473</v>
      </c>
      <c r="I84" s="54" t="s">
        <v>176</v>
      </c>
      <c r="J84" s="54">
        <v>4</v>
      </c>
      <c r="K84" s="50"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Familias protegidas y adaptadas al cambio climático</v>
      </c>
      <c r="L84" s="54">
        <v>0</v>
      </c>
      <c r="M84" s="86">
        <v>860002400</v>
      </c>
      <c r="N84" s="23" t="s">
        <v>624</v>
      </c>
      <c r="O84" s="21">
        <v>8188719</v>
      </c>
      <c r="P84" s="21"/>
      <c r="Q84" s="22"/>
      <c r="R84" s="54">
        <v>0</v>
      </c>
      <c r="S84" s="103">
        <v>0</v>
      </c>
      <c r="T84" s="22">
        <v>8188719</v>
      </c>
      <c r="U84" s="22">
        <v>8188719</v>
      </c>
      <c r="V84" s="109" t="s">
        <v>717</v>
      </c>
      <c r="W84" s="109" t="s">
        <v>719</v>
      </c>
      <c r="X84" s="104">
        <v>43207</v>
      </c>
      <c r="Y84" s="17">
        <v>16350</v>
      </c>
      <c r="Z84" s="17">
        <v>63</v>
      </c>
      <c r="AA84" s="51"/>
      <c r="AB84" s="17"/>
      <c r="AC84" s="17" t="s">
        <v>760</v>
      </c>
      <c r="AD84" s="17"/>
      <c r="AE84" s="17"/>
      <c r="AF84" s="52">
        <f t="shared" si="4"/>
        <v>1</v>
      </c>
      <c r="AG84" s="53"/>
      <c r="AH84" s="53" t="b">
        <f t="shared" si="5"/>
        <v>0</v>
      </c>
    </row>
    <row r="85" spans="1:34" ht="44.25" customHeight="1" thickBot="1" x14ac:dyDescent="0.3">
      <c r="A85" s="81">
        <v>71</v>
      </c>
      <c r="B85" s="17">
        <v>2017</v>
      </c>
      <c r="C85" s="86" t="s">
        <v>346</v>
      </c>
      <c r="D85" s="90">
        <v>5</v>
      </c>
      <c r="E85" s="3" t="str">
        <f>IF(D85=1,'Tipo '!$B$2,IF(D85=2,'Tipo '!$B$3,IF(D85=3,'Tipo '!$B$4,IF(D85=4,'Tipo '!$B$5,IF(D85=5,'Tipo '!$B$6,IF(D85=6,'Tipo '!$B$7,IF(D85=7,'Tipo '!$B$8,IF(D85=8,'Tipo '!$B$9,IF(D85=9,'Tipo '!$B$10,IF(D85=10,'Tipo '!$B$11,IF(D85=11,'Tipo '!$B$12,IF(D85=12,'Tipo '!$B$13,IF(D85=13,'Tipo '!$B$14,IF(D85=14,'Tipo '!$B$15,IF(D85=15,'Tipo '!$B$16,IF(D85=16,'Tipo '!$B$17,IF(D85=17,'Tipo '!$B$18,IF(D85=18,'Tipo '!$B$19,IF(D85=19,'Tipo '!$B$20,"No ha seleccionado un tipo de contrato válido")))))))))))))))))))</f>
        <v>CONTRATOS DE PRESTACIÓN DE SERVICIOS PROFESIONALES Y DE APOYO A LA GESTIÓN</v>
      </c>
      <c r="F85" s="90" t="s">
        <v>108</v>
      </c>
      <c r="G85" s="3" t="s">
        <v>117</v>
      </c>
      <c r="H85" s="86" t="s">
        <v>474</v>
      </c>
      <c r="I85" s="54" t="s">
        <v>177</v>
      </c>
      <c r="J85" s="54">
        <v>45</v>
      </c>
      <c r="K85" s="50"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54">
        <v>1326</v>
      </c>
      <c r="M85" s="86">
        <v>22657691</v>
      </c>
      <c r="N85" s="23" t="s">
        <v>625</v>
      </c>
      <c r="O85" s="21">
        <v>25600000</v>
      </c>
      <c r="P85" s="21"/>
      <c r="Q85" s="22"/>
      <c r="R85" s="54">
        <v>1</v>
      </c>
      <c r="S85" s="103">
        <v>2560000</v>
      </c>
      <c r="T85" s="22">
        <v>28160000</v>
      </c>
      <c r="U85" s="22">
        <v>26026667</v>
      </c>
      <c r="V85" s="108" t="s">
        <v>717</v>
      </c>
      <c r="W85" s="108" t="s">
        <v>720</v>
      </c>
      <c r="X85" s="105">
        <v>43099</v>
      </c>
      <c r="Y85" s="17">
        <v>240</v>
      </c>
      <c r="Z85" s="17">
        <v>64</v>
      </c>
      <c r="AA85" s="51"/>
      <c r="AB85" s="17"/>
      <c r="AC85" s="17" t="s">
        <v>548</v>
      </c>
      <c r="AD85" s="17" t="s">
        <v>760</v>
      </c>
      <c r="AE85" s="17"/>
      <c r="AF85" s="52">
        <f t="shared" si="4"/>
        <v>0.92424243607954548</v>
      </c>
      <c r="AG85" s="53"/>
      <c r="AH85" s="53" t="b">
        <f t="shared" si="5"/>
        <v>0</v>
      </c>
    </row>
    <row r="86" spans="1:34" ht="44.25" customHeight="1" thickBot="1" x14ac:dyDescent="0.3">
      <c r="A86" s="81">
        <v>72</v>
      </c>
      <c r="B86" s="17">
        <v>2017</v>
      </c>
      <c r="C86" s="86" t="s">
        <v>347</v>
      </c>
      <c r="D86" s="90">
        <v>10</v>
      </c>
      <c r="E86" s="3" t="str">
        <f>IF(D86=1,'Tipo '!$B$2,IF(D86=2,'Tipo '!$B$3,IF(D86=3,'Tipo '!$B$4,IF(D86=4,'Tipo '!$B$5,IF(D86=5,'Tipo '!$B$6,IF(D86=6,'Tipo '!$B$7,IF(D86=7,'Tipo '!$B$8,IF(D86=8,'Tipo '!$B$9,IF(D86=9,'Tipo '!$B$10,IF(D86=10,'Tipo '!$B$11,IF(D86=11,'Tipo '!$B$12,IF(D86=12,'Tipo '!$B$13,IF(D86=13,'Tipo '!$B$14,IF(D86=14,'Tipo '!$B$15,IF(D86=15,'Tipo '!$B$16,IF(D86=16,'Tipo '!$B$17,IF(D86=17,'Tipo '!$B$18,IF(D86=18,'Tipo '!$B$19,IF(D86=19,'Tipo '!$B$20,"No ha seleccionado un tipo de contrato válido")))))))))))))))))))</f>
        <v>SEGUROS</v>
      </c>
      <c r="F86" s="90" t="s">
        <v>105</v>
      </c>
      <c r="G86" s="3" t="s">
        <v>123</v>
      </c>
      <c r="H86" s="86" t="s">
        <v>475</v>
      </c>
      <c r="I86" s="54" t="s">
        <v>176</v>
      </c>
      <c r="J86" s="54">
        <v>0</v>
      </c>
      <c r="K86" s="50"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No ha seleccionado un número de programa</v>
      </c>
      <c r="L86" s="54">
        <v>0</v>
      </c>
      <c r="M86" s="86">
        <v>900381561</v>
      </c>
      <c r="N86" s="23" t="s">
        <v>626</v>
      </c>
      <c r="O86" s="21">
        <v>47765529</v>
      </c>
      <c r="P86" s="21"/>
      <c r="Q86" s="22"/>
      <c r="R86" s="54">
        <v>0</v>
      </c>
      <c r="S86" s="103">
        <v>0</v>
      </c>
      <c r="T86" s="22">
        <v>47765529</v>
      </c>
      <c r="U86" s="22">
        <v>42458248</v>
      </c>
      <c r="V86" s="109" t="s">
        <v>717</v>
      </c>
      <c r="W86" s="109" t="s">
        <v>721</v>
      </c>
      <c r="X86" s="105">
        <v>43107</v>
      </c>
      <c r="Y86" s="17">
        <v>270</v>
      </c>
      <c r="Z86" s="17">
        <v>65</v>
      </c>
      <c r="AA86" s="51"/>
      <c r="AB86" s="17"/>
      <c r="AC86" s="17" t="s">
        <v>760</v>
      </c>
      <c r="AD86" s="17"/>
      <c r="AE86" s="17"/>
      <c r="AF86" s="52">
        <f t="shared" si="4"/>
        <v>0.88888888888888884</v>
      </c>
      <c r="AG86" s="53"/>
      <c r="AH86" s="53" t="b">
        <f t="shared" si="5"/>
        <v>1</v>
      </c>
    </row>
    <row r="87" spans="1:34" ht="44.25" customHeight="1" thickBot="1" x14ac:dyDescent="0.3">
      <c r="A87" s="81">
        <v>73</v>
      </c>
      <c r="B87" s="17">
        <v>2017</v>
      </c>
      <c r="C87" s="86" t="s">
        <v>348</v>
      </c>
      <c r="D87" s="90">
        <v>5</v>
      </c>
      <c r="E87" s="3" t="str">
        <f>IF(D87=1,'Tipo '!$B$2,IF(D87=2,'Tipo '!$B$3,IF(D87=3,'Tipo '!$B$4,IF(D87=4,'Tipo '!$B$5,IF(D87=5,'Tipo '!$B$6,IF(D87=6,'Tipo '!$B$7,IF(D87=7,'Tipo '!$B$8,IF(D87=8,'Tipo '!$B$9,IF(D87=9,'Tipo '!$B$10,IF(D87=10,'Tipo '!$B$11,IF(D87=11,'Tipo '!$B$12,IF(D87=12,'Tipo '!$B$13,IF(D87=13,'Tipo '!$B$14,IF(D87=14,'Tipo '!$B$15,IF(D87=15,'Tipo '!$B$16,IF(D87=16,'Tipo '!$B$17,IF(D87=17,'Tipo '!$B$18,IF(D87=18,'Tipo '!$B$19,IF(D87=19,'Tipo '!$B$20,"No ha seleccionado un tipo de contrato válido")))))))))))))))))))</f>
        <v>CONTRATOS DE PRESTACIÓN DE SERVICIOS PROFESIONALES Y DE APOYO A LA GESTIÓN</v>
      </c>
      <c r="F87" s="90" t="s">
        <v>108</v>
      </c>
      <c r="G87" s="3" t="s">
        <v>117</v>
      </c>
      <c r="H87" s="86" t="s">
        <v>476</v>
      </c>
      <c r="I87" s="54" t="s">
        <v>177</v>
      </c>
      <c r="J87" s="54">
        <v>45</v>
      </c>
      <c r="K87" s="50"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54">
        <v>1326</v>
      </c>
      <c r="M87" s="86">
        <v>51963646</v>
      </c>
      <c r="N87" s="23" t="s">
        <v>627</v>
      </c>
      <c r="O87" s="21">
        <v>15600000</v>
      </c>
      <c r="P87" s="21"/>
      <c r="Q87" s="22"/>
      <c r="R87" s="54">
        <v>1</v>
      </c>
      <c r="S87" s="103">
        <v>2535000</v>
      </c>
      <c r="T87" s="22">
        <v>18135000</v>
      </c>
      <c r="U87" s="22">
        <v>15795000</v>
      </c>
      <c r="V87" s="108" t="s">
        <v>717</v>
      </c>
      <c r="W87" s="108" t="s">
        <v>718</v>
      </c>
      <c r="X87" s="105">
        <v>43115</v>
      </c>
      <c r="Y87" s="17">
        <v>240</v>
      </c>
      <c r="Z87" s="17">
        <v>66</v>
      </c>
      <c r="AA87" s="51"/>
      <c r="AB87" s="17"/>
      <c r="AC87" s="17" t="s">
        <v>760</v>
      </c>
      <c r="AD87" s="17"/>
      <c r="AE87" s="17"/>
      <c r="AF87" s="52">
        <f t="shared" si="4"/>
        <v>0.87096774193548387</v>
      </c>
      <c r="AG87" s="53"/>
      <c r="AH87" s="53" t="b">
        <f t="shared" si="5"/>
        <v>0</v>
      </c>
    </row>
    <row r="88" spans="1:34" ht="44.25" customHeight="1" thickBot="1" x14ac:dyDescent="0.3">
      <c r="A88" s="81">
        <v>74</v>
      </c>
      <c r="B88" s="17">
        <v>2017</v>
      </c>
      <c r="C88" s="86" t="s">
        <v>349</v>
      </c>
      <c r="D88" s="90">
        <v>9</v>
      </c>
      <c r="E88" s="3" t="str">
        <f>IF(D88=1,'Tipo '!$B$2,IF(D88=2,'Tipo '!$B$3,IF(D88=3,'Tipo '!$B$4,IF(D88=4,'Tipo '!$B$5,IF(D88=5,'Tipo '!$B$6,IF(D88=6,'Tipo '!$B$7,IF(D88=7,'Tipo '!$B$8,IF(D88=8,'Tipo '!$B$9,IF(D88=9,'Tipo '!$B$10,IF(D88=10,'Tipo '!$B$11,IF(D88=11,'Tipo '!$B$12,IF(D88=12,'Tipo '!$B$13,IF(D88=13,'Tipo '!$B$14,IF(D88=14,'Tipo '!$B$15,IF(D88=15,'Tipo '!$B$16,IF(D88=16,'Tipo '!$B$17,IF(D88=17,'Tipo '!$B$18,IF(D88=18,'Tipo '!$B$19,IF(D88=19,'Tipo '!$B$20,"No ha seleccionado un tipo de contrato válido")))))))))))))))))))</f>
        <v>ARRENDAMIENTO DE BIENES INMUEBLES</v>
      </c>
      <c r="F88" s="90" t="s">
        <v>108</v>
      </c>
      <c r="G88" s="3" t="s">
        <v>118</v>
      </c>
      <c r="H88" s="86" t="s">
        <v>477</v>
      </c>
      <c r="I88" s="54" t="s">
        <v>177</v>
      </c>
      <c r="J88" s="54">
        <v>45</v>
      </c>
      <c r="K88" s="50"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54">
        <v>1326</v>
      </c>
      <c r="M88" s="86">
        <v>79772071</v>
      </c>
      <c r="N88" s="23" t="s">
        <v>628</v>
      </c>
      <c r="O88" s="21">
        <v>15600000</v>
      </c>
      <c r="P88" s="21"/>
      <c r="Q88" s="22"/>
      <c r="R88" s="54">
        <v>1</v>
      </c>
      <c r="S88" s="103">
        <v>1560000</v>
      </c>
      <c r="T88" s="22">
        <v>17160000</v>
      </c>
      <c r="U88" s="22">
        <v>15795000</v>
      </c>
      <c r="V88" s="108" t="s">
        <v>718</v>
      </c>
      <c r="W88" s="108" t="s">
        <v>718</v>
      </c>
      <c r="X88" s="105">
        <v>43099</v>
      </c>
      <c r="Y88" s="17">
        <v>240</v>
      </c>
      <c r="Z88" s="17">
        <v>67</v>
      </c>
      <c r="AA88" s="51"/>
      <c r="AB88" s="17"/>
      <c r="AC88" s="17" t="s">
        <v>548</v>
      </c>
      <c r="AD88" s="17" t="s">
        <v>760</v>
      </c>
      <c r="AE88" s="17"/>
      <c r="AF88" s="52">
        <f t="shared" si="4"/>
        <v>0.92045454545454541</v>
      </c>
      <c r="AG88" s="53"/>
      <c r="AH88" s="53" t="b">
        <f t="shared" si="5"/>
        <v>0</v>
      </c>
    </row>
    <row r="89" spans="1:34" ht="44.25" customHeight="1" thickBot="1" x14ac:dyDescent="0.3">
      <c r="A89" s="81">
        <v>75</v>
      </c>
      <c r="B89" s="17">
        <v>2017</v>
      </c>
      <c r="C89" s="86" t="s">
        <v>350</v>
      </c>
      <c r="D89" s="90">
        <v>5</v>
      </c>
      <c r="E89" s="3" t="str">
        <f>IF(D89=1,'Tipo '!$B$2,IF(D89=2,'Tipo '!$B$3,IF(D89=3,'Tipo '!$B$4,IF(D89=4,'Tipo '!$B$5,IF(D89=5,'Tipo '!$B$6,IF(D89=6,'Tipo '!$B$7,IF(D89=7,'Tipo '!$B$8,IF(D89=8,'Tipo '!$B$9,IF(D89=9,'Tipo '!$B$10,IF(D89=10,'Tipo '!$B$11,IF(D89=11,'Tipo '!$B$12,IF(D89=12,'Tipo '!$B$13,IF(D89=13,'Tipo '!$B$14,IF(D89=14,'Tipo '!$B$15,IF(D89=15,'Tipo '!$B$16,IF(D89=16,'Tipo '!$B$17,IF(D89=17,'Tipo '!$B$18,IF(D89=18,'Tipo '!$B$19,IF(D89=19,'Tipo '!$B$20,"No ha seleccionado un tipo de contrato válido")))))))))))))))))))</f>
        <v>CONTRATOS DE PRESTACIÓN DE SERVICIOS PROFESIONALES Y DE APOYO A LA GESTIÓN</v>
      </c>
      <c r="F89" s="90" t="s">
        <v>108</v>
      </c>
      <c r="G89" s="3" t="s">
        <v>117</v>
      </c>
      <c r="H89" s="86" t="s">
        <v>478</v>
      </c>
      <c r="I89" s="54" t="s">
        <v>177</v>
      </c>
      <c r="J89" s="54">
        <v>45</v>
      </c>
      <c r="K89" s="50"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54">
        <v>1327</v>
      </c>
      <c r="M89" s="86">
        <v>900838862</v>
      </c>
      <c r="N89" s="23" t="s">
        <v>629</v>
      </c>
      <c r="O89" s="21">
        <v>10280100</v>
      </c>
      <c r="P89" s="21"/>
      <c r="Q89" s="22"/>
      <c r="R89" s="54">
        <v>0</v>
      </c>
      <c r="S89" s="103">
        <v>0</v>
      </c>
      <c r="T89" s="22">
        <v>10280100</v>
      </c>
      <c r="U89" s="22">
        <v>10280100</v>
      </c>
      <c r="V89" s="109" t="s">
        <v>722</v>
      </c>
      <c r="W89" s="109" t="s">
        <v>723</v>
      </c>
      <c r="X89" s="105">
        <v>42871</v>
      </c>
      <c r="Y89" s="17">
        <v>30</v>
      </c>
      <c r="Z89" s="17">
        <v>68</v>
      </c>
      <c r="AA89" s="51"/>
      <c r="AB89" s="17"/>
      <c r="AC89" s="17"/>
      <c r="AD89" s="17"/>
      <c r="AE89" s="17" t="s">
        <v>760</v>
      </c>
      <c r="AF89" s="52">
        <f t="shared" si="4"/>
        <v>1</v>
      </c>
      <c r="AG89" s="53"/>
      <c r="AH89" s="53" t="b">
        <f t="shared" si="5"/>
        <v>0</v>
      </c>
    </row>
    <row r="90" spans="1:34" ht="44.25" customHeight="1" thickBot="1" x14ac:dyDescent="0.3">
      <c r="A90" s="81">
        <v>76</v>
      </c>
      <c r="B90" s="17">
        <v>2017</v>
      </c>
      <c r="C90" s="86" t="s">
        <v>351</v>
      </c>
      <c r="D90" s="90">
        <v>5</v>
      </c>
      <c r="E90" s="3" t="str">
        <f>IF(D90=1,'Tipo '!$B$2,IF(D90=2,'Tipo '!$B$3,IF(D90=3,'Tipo '!$B$4,IF(D90=4,'Tipo '!$B$5,IF(D90=5,'Tipo '!$B$6,IF(D90=6,'Tipo '!$B$7,IF(D90=7,'Tipo '!$B$8,IF(D90=8,'Tipo '!$B$9,IF(D90=9,'Tipo '!$B$10,IF(D90=10,'Tipo '!$B$11,IF(D90=11,'Tipo '!$B$12,IF(D90=12,'Tipo '!$B$13,IF(D90=13,'Tipo '!$B$14,IF(D90=14,'Tipo '!$B$15,IF(D90=15,'Tipo '!$B$16,IF(D90=16,'Tipo '!$B$17,IF(D90=17,'Tipo '!$B$18,IF(D90=18,'Tipo '!$B$19,IF(D90=19,'Tipo '!$B$20,"No ha seleccionado un tipo de contrato válido")))))))))))))))))))</f>
        <v>CONTRATOS DE PRESTACIÓN DE SERVICIOS PROFESIONALES Y DE APOYO A LA GESTIÓN</v>
      </c>
      <c r="F90" s="90" t="s">
        <v>108</v>
      </c>
      <c r="G90" s="3" t="s">
        <v>117</v>
      </c>
      <c r="H90" s="86" t="s">
        <v>479</v>
      </c>
      <c r="I90" s="54" t="s">
        <v>177</v>
      </c>
      <c r="J90" s="54">
        <v>45</v>
      </c>
      <c r="K90" s="50"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54">
        <v>1326</v>
      </c>
      <c r="M90" s="86">
        <v>1098719583</v>
      </c>
      <c r="N90" s="23" t="s">
        <v>630</v>
      </c>
      <c r="O90" s="21">
        <v>33600000</v>
      </c>
      <c r="P90" s="21"/>
      <c r="Q90" s="22"/>
      <c r="R90" s="54">
        <v>1</v>
      </c>
      <c r="S90" s="103">
        <v>4200000</v>
      </c>
      <c r="T90" s="22">
        <v>37800000</v>
      </c>
      <c r="U90" s="22">
        <v>32480000</v>
      </c>
      <c r="V90" s="108" t="s">
        <v>719</v>
      </c>
      <c r="W90" s="108" t="s">
        <v>719</v>
      </c>
      <c r="X90" s="105">
        <v>43115</v>
      </c>
      <c r="Y90" s="17">
        <v>240</v>
      </c>
      <c r="Z90" s="17">
        <v>69</v>
      </c>
      <c r="AA90" s="51"/>
      <c r="AB90" s="17"/>
      <c r="AC90" s="17" t="s">
        <v>760</v>
      </c>
      <c r="AD90" s="17"/>
      <c r="AE90" s="17"/>
      <c r="AF90" s="52">
        <f t="shared" si="4"/>
        <v>0.85925925925925928</v>
      </c>
      <c r="AG90" s="53"/>
      <c r="AH90" s="53" t="b">
        <f t="shared" si="5"/>
        <v>0</v>
      </c>
    </row>
    <row r="91" spans="1:34" ht="44.25" customHeight="1" thickBot="1" x14ac:dyDescent="0.3">
      <c r="A91" s="81">
        <v>77</v>
      </c>
      <c r="B91" s="17">
        <v>2017</v>
      </c>
      <c r="C91" s="86" t="s">
        <v>352</v>
      </c>
      <c r="D91" s="90">
        <v>4</v>
      </c>
      <c r="E91" s="3" t="str">
        <f>IF(D91=1,'Tipo '!$B$2,IF(D91=2,'Tipo '!$B$3,IF(D91=3,'Tipo '!$B$4,IF(D91=4,'Tipo '!$B$5,IF(D91=5,'Tipo '!$B$6,IF(D91=6,'Tipo '!$B$7,IF(D91=7,'Tipo '!$B$8,IF(D91=8,'Tipo '!$B$9,IF(D91=9,'Tipo '!$B$10,IF(D91=10,'Tipo '!$B$11,IF(D91=11,'Tipo '!$B$12,IF(D91=12,'Tipo '!$B$13,IF(D91=13,'Tipo '!$B$14,IF(D91=14,'Tipo '!$B$15,IF(D91=15,'Tipo '!$B$16,IF(D91=16,'Tipo '!$B$17,IF(D91=17,'Tipo '!$B$18,IF(D91=18,'Tipo '!$B$19,IF(D91=19,'Tipo '!$B$20,"No ha seleccionado un tipo de contrato válido")))))))))))))))))))</f>
        <v>CONTRATOS DE PRESTACIÓN DE SERVICIOS</v>
      </c>
      <c r="F91" s="90" t="s">
        <v>105</v>
      </c>
      <c r="G91" s="3" t="s">
        <v>123</v>
      </c>
      <c r="H91" s="86" t="s">
        <v>450</v>
      </c>
      <c r="I91" s="54" t="s">
        <v>177</v>
      </c>
      <c r="J91" s="54">
        <v>45</v>
      </c>
      <c r="K91" s="50"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54">
        <v>1326</v>
      </c>
      <c r="M91" s="86">
        <v>91361451</v>
      </c>
      <c r="N91" s="23" t="s">
        <v>631</v>
      </c>
      <c r="O91" s="21">
        <v>16800000</v>
      </c>
      <c r="P91" s="21"/>
      <c r="Q91" s="22"/>
      <c r="R91" s="54">
        <v>1</v>
      </c>
      <c r="S91" s="103">
        <v>1890000</v>
      </c>
      <c r="T91" s="22">
        <v>18690000</v>
      </c>
      <c r="U91" s="22">
        <v>16100000</v>
      </c>
      <c r="V91" s="108" t="s">
        <v>724</v>
      </c>
      <c r="W91" s="108" t="s">
        <v>725</v>
      </c>
      <c r="X91" s="105">
        <v>43115</v>
      </c>
      <c r="Y91" s="17">
        <v>240</v>
      </c>
      <c r="Z91" s="17">
        <v>70</v>
      </c>
      <c r="AA91" s="51"/>
      <c r="AB91" s="17"/>
      <c r="AC91" s="17" t="s">
        <v>760</v>
      </c>
      <c r="AD91" s="17"/>
      <c r="AE91" s="17" t="s">
        <v>759</v>
      </c>
      <c r="AF91" s="52">
        <f t="shared" si="4"/>
        <v>0.86142322097378277</v>
      </c>
      <c r="AG91" s="53"/>
      <c r="AH91" s="53" t="b">
        <f t="shared" si="5"/>
        <v>0</v>
      </c>
    </row>
    <row r="92" spans="1:34" ht="44.25" customHeight="1" thickBot="1" x14ac:dyDescent="0.3">
      <c r="A92" s="81">
        <v>78</v>
      </c>
      <c r="B92" s="17">
        <v>2017</v>
      </c>
      <c r="C92" s="85" t="s">
        <v>353</v>
      </c>
      <c r="D92" s="90">
        <v>5</v>
      </c>
      <c r="E92" s="3" t="str">
        <f>IF(D92=1,'Tipo '!$B$2,IF(D92=2,'Tipo '!$B$3,IF(D92=3,'Tipo '!$B$4,IF(D92=4,'Tipo '!$B$5,IF(D92=5,'Tipo '!$B$6,IF(D92=6,'Tipo '!$B$7,IF(D92=7,'Tipo '!$B$8,IF(D92=8,'Tipo '!$B$9,IF(D92=9,'Tipo '!$B$10,IF(D92=10,'Tipo '!$B$11,IF(D92=11,'Tipo '!$B$12,IF(D92=12,'Tipo '!$B$13,IF(D92=13,'Tipo '!$B$14,IF(D92=14,'Tipo '!$B$15,IF(D92=15,'Tipo '!$B$16,IF(D92=16,'Tipo '!$B$17,IF(D92=17,'Tipo '!$B$18,IF(D92=18,'Tipo '!$B$19,IF(D92=19,'Tipo '!$B$20,"No ha seleccionado un tipo de contrato válido")))))))))))))))))))</f>
        <v>CONTRATOS DE PRESTACIÓN DE SERVICIOS PROFESIONALES Y DE APOYO A LA GESTIÓN</v>
      </c>
      <c r="F92" s="90" t="s">
        <v>108</v>
      </c>
      <c r="G92" s="3" t="s">
        <v>117</v>
      </c>
      <c r="H92" s="86" t="s">
        <v>476</v>
      </c>
      <c r="I92" s="54" t="s">
        <v>177</v>
      </c>
      <c r="J92" s="54">
        <v>45</v>
      </c>
      <c r="K92" s="50"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54">
        <v>1326</v>
      </c>
      <c r="M92" s="90">
        <v>53072790</v>
      </c>
      <c r="N92" s="23" t="s">
        <v>632</v>
      </c>
      <c r="O92" s="21">
        <v>5850000</v>
      </c>
      <c r="P92" s="21"/>
      <c r="Q92" s="22"/>
      <c r="R92" s="54">
        <v>1</v>
      </c>
      <c r="S92" s="103">
        <v>2925000</v>
      </c>
      <c r="T92" s="22">
        <v>8775000</v>
      </c>
      <c r="U92" s="22">
        <v>8775000</v>
      </c>
      <c r="V92" s="108">
        <v>42845</v>
      </c>
      <c r="W92" s="108">
        <v>42845</v>
      </c>
      <c r="X92" s="105">
        <v>42935</v>
      </c>
      <c r="Y92" s="17">
        <v>90</v>
      </c>
      <c r="Z92" s="17">
        <v>71</v>
      </c>
      <c r="AA92" s="51"/>
      <c r="AB92" s="17"/>
      <c r="AC92" s="17" t="s">
        <v>760</v>
      </c>
      <c r="AD92" s="17"/>
      <c r="AE92" s="17"/>
      <c r="AF92" s="52">
        <f t="shared" si="4"/>
        <v>1</v>
      </c>
      <c r="AG92" s="53"/>
      <c r="AH92" s="53" t="b">
        <f t="shared" si="5"/>
        <v>0</v>
      </c>
    </row>
    <row r="93" spans="1:34" ht="44.25" customHeight="1" thickBot="1" x14ac:dyDescent="0.3">
      <c r="A93" s="81">
        <v>79</v>
      </c>
      <c r="B93" s="17">
        <v>2017</v>
      </c>
      <c r="C93" s="85" t="s">
        <v>354</v>
      </c>
      <c r="D93" s="90">
        <v>5</v>
      </c>
      <c r="E93" s="3" t="str">
        <f>IF(D93=1,'Tipo '!$B$2,IF(D93=2,'Tipo '!$B$3,IF(D93=3,'Tipo '!$B$4,IF(D93=4,'Tipo '!$B$5,IF(D93=5,'Tipo '!$B$6,IF(D93=6,'Tipo '!$B$7,IF(D93=7,'Tipo '!$B$8,IF(D93=8,'Tipo '!$B$9,IF(D93=9,'Tipo '!$B$10,IF(D93=10,'Tipo '!$B$11,IF(D93=11,'Tipo '!$B$12,IF(D93=12,'Tipo '!$B$13,IF(D93=13,'Tipo '!$B$14,IF(D93=14,'Tipo '!$B$15,IF(D93=15,'Tipo '!$B$16,IF(D93=16,'Tipo '!$B$17,IF(D93=17,'Tipo '!$B$18,IF(D93=18,'Tipo '!$B$19,IF(D93=19,'Tipo '!$B$20,"No ha seleccionado un tipo de contrato válido")))))))))))))))))))</f>
        <v>CONTRATOS DE PRESTACIÓN DE SERVICIOS PROFESIONALES Y DE APOYO A LA GESTIÓN</v>
      </c>
      <c r="F93" s="90" t="s">
        <v>108</v>
      </c>
      <c r="G93" s="3" t="s">
        <v>117</v>
      </c>
      <c r="H93" s="81" t="s">
        <v>480</v>
      </c>
      <c r="I93" s="54" t="s">
        <v>177</v>
      </c>
      <c r="J93" s="54">
        <v>45</v>
      </c>
      <c r="K93" s="50"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54">
        <v>1326</v>
      </c>
      <c r="M93" s="97" t="s">
        <v>550</v>
      </c>
      <c r="N93" s="23" t="s">
        <v>633</v>
      </c>
      <c r="O93" s="21">
        <v>40000000</v>
      </c>
      <c r="P93" s="21"/>
      <c r="Q93" s="22"/>
      <c r="R93" s="54">
        <v>0</v>
      </c>
      <c r="S93" s="103">
        <v>0</v>
      </c>
      <c r="T93" s="22">
        <v>40000000</v>
      </c>
      <c r="U93" s="22">
        <v>34666667</v>
      </c>
      <c r="V93" s="106">
        <v>42866</v>
      </c>
      <c r="W93" s="106">
        <v>42867</v>
      </c>
      <c r="X93" s="105">
        <v>43111</v>
      </c>
      <c r="Y93" s="17">
        <v>240</v>
      </c>
      <c r="Z93" s="17">
        <v>72</v>
      </c>
      <c r="AA93" s="51"/>
      <c r="AB93" s="17"/>
      <c r="AC93" s="17" t="s">
        <v>760</v>
      </c>
      <c r="AD93" s="17"/>
      <c r="AE93" s="17"/>
      <c r="AF93" s="52">
        <f t="shared" si="4"/>
        <v>0.86666667500000005</v>
      </c>
      <c r="AG93" s="53"/>
      <c r="AH93" s="53" t="b">
        <f t="shared" si="5"/>
        <v>0</v>
      </c>
    </row>
    <row r="94" spans="1:34" ht="44.25" customHeight="1" thickBot="1" x14ac:dyDescent="0.3">
      <c r="A94" s="82">
        <v>80</v>
      </c>
      <c r="B94" s="17">
        <v>2017</v>
      </c>
      <c r="C94" s="85" t="s">
        <v>355</v>
      </c>
      <c r="D94" s="90">
        <v>5</v>
      </c>
      <c r="E94" s="3" t="str">
        <f>IF(D94=1,'Tipo '!$B$2,IF(D94=2,'Tipo '!$B$3,IF(D94=3,'Tipo '!$B$4,IF(D94=4,'Tipo '!$B$5,IF(D94=5,'Tipo '!$B$6,IF(D94=6,'Tipo '!$B$7,IF(D94=7,'Tipo '!$B$8,IF(D94=8,'Tipo '!$B$9,IF(D94=9,'Tipo '!$B$10,IF(D94=10,'Tipo '!$B$11,IF(D94=11,'Tipo '!$B$12,IF(D94=12,'Tipo '!$B$13,IF(D94=13,'Tipo '!$B$14,IF(D94=14,'Tipo '!$B$15,IF(D94=15,'Tipo '!$B$16,IF(D94=16,'Tipo '!$B$17,IF(D94=17,'Tipo '!$B$18,IF(D94=18,'Tipo '!$B$19,IF(D94=19,'Tipo '!$B$20,"No ha seleccionado un tipo de contrato válido")))))))))))))))))))</f>
        <v>CONTRATOS DE PRESTACIÓN DE SERVICIOS PROFESIONALES Y DE APOYO A LA GESTIÓN</v>
      </c>
      <c r="F94" s="90" t="s">
        <v>108</v>
      </c>
      <c r="G94" s="3" t="s">
        <v>117</v>
      </c>
      <c r="H94" s="90" t="s">
        <v>481</v>
      </c>
      <c r="I94" s="54" t="s">
        <v>176</v>
      </c>
      <c r="J94" s="54">
        <v>0</v>
      </c>
      <c r="K94" s="50"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No ha seleccionado un número de programa</v>
      </c>
      <c r="L94" s="54">
        <v>0</v>
      </c>
      <c r="M94" s="90">
        <v>900062917</v>
      </c>
      <c r="N94" s="23" t="s">
        <v>634</v>
      </c>
      <c r="O94" s="21">
        <v>2500000</v>
      </c>
      <c r="P94" s="21"/>
      <c r="Q94" s="22"/>
      <c r="R94" s="54">
        <v>0</v>
      </c>
      <c r="S94" s="103">
        <v>0</v>
      </c>
      <c r="T94" s="22">
        <v>2500000</v>
      </c>
      <c r="U94" s="22">
        <v>31900</v>
      </c>
      <c r="V94" s="110">
        <v>42867</v>
      </c>
      <c r="W94" s="110">
        <v>42909</v>
      </c>
      <c r="X94" s="111">
        <v>43100</v>
      </c>
      <c r="Y94" s="17">
        <v>5640</v>
      </c>
      <c r="Z94" s="17">
        <v>73</v>
      </c>
      <c r="AA94" s="51"/>
      <c r="AB94" s="17"/>
      <c r="AC94" s="17" t="s">
        <v>548</v>
      </c>
      <c r="AD94" s="17" t="s">
        <v>760</v>
      </c>
      <c r="AE94" s="17"/>
      <c r="AF94" s="52">
        <f t="shared" si="4"/>
        <v>1.2760000000000001E-2</v>
      </c>
      <c r="AG94" s="53"/>
      <c r="AH94" s="53" t="b">
        <f t="shared" si="5"/>
        <v>1</v>
      </c>
    </row>
    <row r="95" spans="1:34" ht="44.25" customHeight="1" thickBot="1" x14ac:dyDescent="0.3">
      <c r="A95" s="81">
        <v>81</v>
      </c>
      <c r="B95" s="17">
        <v>2017</v>
      </c>
      <c r="C95" s="81" t="s">
        <v>356</v>
      </c>
      <c r="D95" s="90">
        <v>5</v>
      </c>
      <c r="E95" s="3" t="str">
        <f>IF(D95=1,'Tipo '!$B$2,IF(D95=2,'Tipo '!$B$3,IF(D95=3,'Tipo '!$B$4,IF(D95=4,'Tipo '!$B$5,IF(D95=5,'Tipo '!$B$6,IF(D95=6,'Tipo '!$B$7,IF(D95=7,'Tipo '!$B$8,IF(D95=8,'Tipo '!$B$9,IF(D95=9,'Tipo '!$B$10,IF(D95=10,'Tipo '!$B$11,IF(D95=11,'Tipo '!$B$12,IF(D95=12,'Tipo '!$B$13,IF(D95=13,'Tipo '!$B$14,IF(D95=14,'Tipo '!$B$15,IF(D95=15,'Tipo '!$B$16,IF(D95=16,'Tipo '!$B$17,IF(D95=17,'Tipo '!$B$18,IF(D95=18,'Tipo '!$B$19,IF(D95=19,'Tipo '!$B$20,"No ha seleccionado un tipo de contrato válido")))))))))))))))))))</f>
        <v>CONTRATOS DE PRESTACIÓN DE SERVICIOS PROFESIONALES Y DE APOYO A LA GESTIÓN</v>
      </c>
      <c r="F95" s="90" t="s">
        <v>108</v>
      </c>
      <c r="G95" s="3" t="s">
        <v>117</v>
      </c>
      <c r="H95" s="92" t="s">
        <v>482</v>
      </c>
      <c r="I95" s="54" t="s">
        <v>177</v>
      </c>
      <c r="J95" s="54">
        <v>45</v>
      </c>
      <c r="K95" s="50"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54">
        <v>1326</v>
      </c>
      <c r="M95" s="97" t="s">
        <v>551</v>
      </c>
      <c r="N95" s="23" t="s">
        <v>635</v>
      </c>
      <c r="O95" s="21">
        <v>28373333</v>
      </c>
      <c r="P95" s="21"/>
      <c r="Q95" s="22"/>
      <c r="R95" s="54">
        <v>1</v>
      </c>
      <c r="S95" s="103">
        <v>1900000</v>
      </c>
      <c r="T95" s="22">
        <v>30273333</v>
      </c>
      <c r="U95" s="22">
        <v>25713333</v>
      </c>
      <c r="V95" s="106">
        <v>42872</v>
      </c>
      <c r="W95" s="106">
        <v>42872</v>
      </c>
      <c r="X95" s="105">
        <v>43115</v>
      </c>
      <c r="Y95" s="17">
        <v>6720</v>
      </c>
      <c r="Z95" s="17">
        <v>74</v>
      </c>
      <c r="AA95" s="51"/>
      <c r="AB95" s="17"/>
      <c r="AC95" s="17" t="s">
        <v>760</v>
      </c>
      <c r="AD95" s="17"/>
      <c r="AE95" s="17"/>
      <c r="AF95" s="52">
        <f t="shared" si="4"/>
        <v>0.84937238327870934</v>
      </c>
      <c r="AG95" s="53"/>
      <c r="AH95" s="53" t="b">
        <f t="shared" si="5"/>
        <v>0</v>
      </c>
    </row>
    <row r="96" spans="1:34" ht="44.25" customHeight="1" thickBot="1" x14ac:dyDescent="0.3">
      <c r="A96" s="81">
        <v>82</v>
      </c>
      <c r="B96" s="17">
        <v>2017</v>
      </c>
      <c r="C96" s="85" t="s">
        <v>357</v>
      </c>
      <c r="D96" s="90">
        <v>4</v>
      </c>
      <c r="E96" s="3" t="str">
        <f>IF(D96=1,'Tipo '!$B$2,IF(D96=2,'Tipo '!$B$3,IF(D96=3,'Tipo '!$B$4,IF(D96=4,'Tipo '!$B$5,IF(D96=5,'Tipo '!$B$6,IF(D96=6,'Tipo '!$B$7,IF(D96=7,'Tipo '!$B$8,IF(D96=8,'Tipo '!$B$9,IF(D96=9,'Tipo '!$B$10,IF(D96=10,'Tipo '!$B$11,IF(D96=11,'Tipo '!$B$12,IF(D96=12,'Tipo '!$B$13,IF(D96=13,'Tipo '!$B$14,IF(D96=14,'Tipo '!$B$15,IF(D96=15,'Tipo '!$B$16,IF(D96=16,'Tipo '!$B$17,IF(D96=17,'Tipo '!$B$18,IF(D96=18,'Tipo '!$B$19,IF(D96=19,'Tipo '!$B$20,"No ha seleccionado un tipo de contrato válido")))))))))))))))))))</f>
        <v>CONTRATOS DE PRESTACIÓN DE SERVICIOS</v>
      </c>
      <c r="F96" s="90" t="s">
        <v>108</v>
      </c>
      <c r="G96" s="3" t="s">
        <v>117</v>
      </c>
      <c r="H96" s="92" t="s">
        <v>482</v>
      </c>
      <c r="I96" s="54" t="s">
        <v>177</v>
      </c>
      <c r="J96" s="54">
        <v>45</v>
      </c>
      <c r="K96" s="50"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54">
        <v>1326</v>
      </c>
      <c r="M96" s="97" t="s">
        <v>552</v>
      </c>
      <c r="N96" s="23" t="s">
        <v>636</v>
      </c>
      <c r="O96" s="21">
        <v>28373333</v>
      </c>
      <c r="P96" s="21"/>
      <c r="Q96" s="22"/>
      <c r="R96" s="54">
        <v>1</v>
      </c>
      <c r="S96" s="103">
        <v>1900000</v>
      </c>
      <c r="T96" s="22">
        <v>30273333</v>
      </c>
      <c r="U96" s="22">
        <v>25713333</v>
      </c>
      <c r="V96" s="106">
        <v>42872</v>
      </c>
      <c r="W96" s="106">
        <v>42872</v>
      </c>
      <c r="X96" s="105">
        <v>43115</v>
      </c>
      <c r="Y96" s="17">
        <v>6720</v>
      </c>
      <c r="Z96" s="17">
        <v>75</v>
      </c>
      <c r="AA96" s="51"/>
      <c r="AB96" s="17"/>
      <c r="AC96" s="17" t="s">
        <v>760</v>
      </c>
      <c r="AD96" s="17"/>
      <c r="AE96" s="17"/>
      <c r="AF96" s="52">
        <f t="shared" si="4"/>
        <v>0.84937238327870934</v>
      </c>
      <c r="AG96" s="53"/>
      <c r="AH96" s="53" t="b">
        <f t="shared" si="5"/>
        <v>0</v>
      </c>
    </row>
    <row r="97" spans="1:34" ht="44.25" customHeight="1" thickBot="1" x14ac:dyDescent="0.3">
      <c r="A97" s="81">
        <v>83</v>
      </c>
      <c r="B97" s="17">
        <v>2017</v>
      </c>
      <c r="C97" s="85" t="s">
        <v>358</v>
      </c>
      <c r="D97" s="90">
        <v>5</v>
      </c>
      <c r="E97" s="3" t="str">
        <f>IF(D97=1,'Tipo '!$B$2,IF(D97=2,'Tipo '!$B$3,IF(D97=3,'Tipo '!$B$4,IF(D97=4,'Tipo '!$B$5,IF(D97=5,'Tipo '!$B$6,IF(D97=6,'Tipo '!$B$7,IF(D97=7,'Tipo '!$B$8,IF(D97=8,'Tipo '!$B$9,IF(D97=9,'Tipo '!$B$10,IF(D97=10,'Tipo '!$B$11,IF(D97=11,'Tipo '!$B$12,IF(D97=12,'Tipo '!$B$13,IF(D97=13,'Tipo '!$B$14,IF(D97=14,'Tipo '!$B$15,IF(D97=15,'Tipo '!$B$16,IF(D97=16,'Tipo '!$B$17,IF(D97=17,'Tipo '!$B$18,IF(D97=18,'Tipo '!$B$19,IF(D97=19,'Tipo '!$B$20,"No ha seleccionado un tipo de contrato válido")))))))))))))))))))</f>
        <v>CONTRATOS DE PRESTACIÓN DE SERVICIOS PROFESIONALES Y DE APOYO A LA GESTIÓN</v>
      </c>
      <c r="F97" s="90" t="s">
        <v>108</v>
      </c>
      <c r="G97" s="3" t="s">
        <v>117</v>
      </c>
      <c r="H97" s="92" t="s">
        <v>483</v>
      </c>
      <c r="I97" s="54" t="s">
        <v>177</v>
      </c>
      <c r="J97" s="54">
        <v>3</v>
      </c>
      <c r="K97" s="50"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Igualdad y autonomía para una Bogotá incluyente</v>
      </c>
      <c r="L97" s="54">
        <v>1316</v>
      </c>
      <c r="M97" s="81">
        <v>1032452136</v>
      </c>
      <c r="N97" s="23" t="s">
        <v>637</v>
      </c>
      <c r="O97" s="21">
        <v>27552000</v>
      </c>
      <c r="P97" s="21"/>
      <c r="Q97" s="22"/>
      <c r="R97" s="54">
        <v>1</v>
      </c>
      <c r="S97" s="103">
        <v>1845000</v>
      </c>
      <c r="T97" s="22">
        <v>29397000</v>
      </c>
      <c r="U97" s="22">
        <v>24969000</v>
      </c>
      <c r="V97" s="106">
        <v>42872</v>
      </c>
      <c r="W97" s="106">
        <v>42872</v>
      </c>
      <c r="X97" s="105">
        <v>43099</v>
      </c>
      <c r="Y97" s="17">
        <v>225</v>
      </c>
      <c r="Z97" s="17">
        <v>76</v>
      </c>
      <c r="AA97" s="51"/>
      <c r="AB97" s="17"/>
      <c r="AC97" s="17" t="s">
        <v>548</v>
      </c>
      <c r="AD97" s="17" t="s">
        <v>760</v>
      </c>
      <c r="AE97" s="17"/>
      <c r="AF97" s="52">
        <f t="shared" si="4"/>
        <v>0.84937238493723854</v>
      </c>
      <c r="AG97" s="53"/>
      <c r="AH97" s="53" t="b">
        <f t="shared" si="5"/>
        <v>0</v>
      </c>
    </row>
    <row r="98" spans="1:34" ht="44.25" customHeight="1" thickBot="1" x14ac:dyDescent="0.3">
      <c r="A98" s="81">
        <v>84</v>
      </c>
      <c r="B98" s="17">
        <v>2017</v>
      </c>
      <c r="C98" s="85" t="s">
        <v>282</v>
      </c>
      <c r="D98" s="90">
        <v>5</v>
      </c>
      <c r="E98" s="3" t="str">
        <f>IF(D98=1,'Tipo '!$B$2,IF(D98=2,'Tipo '!$B$3,IF(D98=3,'Tipo '!$B$4,IF(D98=4,'Tipo '!$B$5,IF(D98=5,'Tipo '!$B$6,IF(D98=6,'Tipo '!$B$7,IF(D98=7,'Tipo '!$B$8,IF(D98=8,'Tipo '!$B$9,IF(D98=9,'Tipo '!$B$10,IF(D98=10,'Tipo '!$B$11,IF(D98=11,'Tipo '!$B$12,IF(D98=12,'Tipo '!$B$13,IF(D98=13,'Tipo '!$B$14,IF(D98=14,'Tipo '!$B$15,IF(D98=15,'Tipo '!$B$16,IF(D98=16,'Tipo '!$B$17,IF(D98=17,'Tipo '!$B$18,IF(D98=18,'Tipo '!$B$19,IF(D98=19,'Tipo '!$B$20,"No ha seleccionado un tipo de contrato válido")))))))))))))))))))</f>
        <v>CONTRATOS DE PRESTACIÓN DE SERVICIOS PROFESIONALES Y DE APOYO A LA GESTIÓN</v>
      </c>
      <c r="F98" s="90" t="s">
        <v>108</v>
      </c>
      <c r="G98" s="3" t="s">
        <v>117</v>
      </c>
      <c r="H98" s="81" t="s">
        <v>484</v>
      </c>
      <c r="I98" s="54" t="s">
        <v>176</v>
      </c>
      <c r="J98" s="54">
        <v>1</v>
      </c>
      <c r="K98" s="50"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Prevención y atención de la maternidad y la paternidad tempranas</v>
      </c>
      <c r="L98" s="54">
        <v>0</v>
      </c>
      <c r="M98" s="98">
        <v>860002184</v>
      </c>
      <c r="N98" s="23" t="s">
        <v>638</v>
      </c>
      <c r="O98" s="21">
        <v>46698523</v>
      </c>
      <c r="P98" s="21"/>
      <c r="Q98" s="22"/>
      <c r="R98" s="54">
        <v>0</v>
      </c>
      <c r="S98" s="103">
        <v>0</v>
      </c>
      <c r="T98" s="22">
        <v>46698523</v>
      </c>
      <c r="U98" s="22">
        <v>46605321</v>
      </c>
      <c r="V98" s="104">
        <v>42879</v>
      </c>
      <c r="W98" s="104">
        <v>42889</v>
      </c>
      <c r="X98" s="105">
        <v>43244</v>
      </c>
      <c r="Y98" s="17">
        <v>360</v>
      </c>
      <c r="Z98" s="17">
        <v>77</v>
      </c>
      <c r="AA98" s="51"/>
      <c r="AB98" s="17"/>
      <c r="AC98" s="17" t="s">
        <v>760</v>
      </c>
      <c r="AD98" s="17"/>
      <c r="AE98" s="17"/>
      <c r="AF98" s="52">
        <f t="shared" si="4"/>
        <v>0.99800417670597419</v>
      </c>
      <c r="AG98" s="53"/>
      <c r="AH98" s="53" t="b">
        <f t="shared" si="5"/>
        <v>0</v>
      </c>
    </row>
    <row r="99" spans="1:34" ht="44.25" customHeight="1" thickBot="1" x14ac:dyDescent="0.3">
      <c r="A99" s="81">
        <v>85</v>
      </c>
      <c r="B99" s="17">
        <v>2017</v>
      </c>
      <c r="C99" s="87" t="s">
        <v>359</v>
      </c>
      <c r="D99" s="90">
        <v>5</v>
      </c>
      <c r="E99" s="3" t="str">
        <f>IF(D99=1,'Tipo '!$B$2,IF(D99=2,'Tipo '!$B$3,IF(D99=3,'Tipo '!$B$4,IF(D99=4,'Tipo '!$B$5,IF(D99=5,'Tipo '!$B$6,IF(D99=6,'Tipo '!$B$7,IF(D99=7,'Tipo '!$B$8,IF(D99=8,'Tipo '!$B$9,IF(D99=9,'Tipo '!$B$10,IF(D99=10,'Tipo '!$B$11,IF(D99=11,'Tipo '!$B$12,IF(D99=12,'Tipo '!$B$13,IF(D99=13,'Tipo '!$B$14,IF(D99=14,'Tipo '!$B$15,IF(D99=15,'Tipo '!$B$16,IF(D99=16,'Tipo '!$B$17,IF(D99=17,'Tipo '!$B$18,IF(D99=18,'Tipo '!$B$19,IF(D99=19,'Tipo '!$B$20,"No ha seleccionado un tipo de contrato válido")))))))))))))))))))</f>
        <v>CONTRATOS DE PRESTACIÓN DE SERVICIOS PROFESIONALES Y DE APOYO A LA GESTIÓN</v>
      </c>
      <c r="F99" s="90" t="s">
        <v>108</v>
      </c>
      <c r="G99" s="3" t="s">
        <v>117</v>
      </c>
      <c r="H99" s="93" t="s">
        <v>485</v>
      </c>
      <c r="I99" s="54" t="s">
        <v>177</v>
      </c>
      <c r="J99" s="54">
        <v>45</v>
      </c>
      <c r="K99" s="50"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54">
        <v>1326</v>
      </c>
      <c r="M99" s="96" t="s">
        <v>553</v>
      </c>
      <c r="N99" s="23" t="s">
        <v>639</v>
      </c>
      <c r="O99" s="21">
        <v>11700000</v>
      </c>
      <c r="P99" s="21"/>
      <c r="Q99" s="22"/>
      <c r="R99" s="54">
        <v>1</v>
      </c>
      <c r="S99" s="103">
        <v>1040000</v>
      </c>
      <c r="T99" s="22">
        <v>12740000</v>
      </c>
      <c r="U99" s="22">
        <v>11375000</v>
      </c>
      <c r="V99" s="106">
        <v>42900</v>
      </c>
      <c r="W99" s="106">
        <v>42900</v>
      </c>
      <c r="X99" s="105">
        <v>43099</v>
      </c>
      <c r="Y99" s="17">
        <v>180</v>
      </c>
      <c r="Z99" s="17">
        <v>78</v>
      </c>
      <c r="AA99" s="51"/>
      <c r="AB99" s="17"/>
      <c r="AC99" s="17" t="s">
        <v>548</v>
      </c>
      <c r="AD99" s="17" t="s">
        <v>760</v>
      </c>
      <c r="AE99" s="17"/>
      <c r="AF99" s="52">
        <f t="shared" si="4"/>
        <v>0.8928571428571429</v>
      </c>
      <c r="AG99" s="53"/>
      <c r="AH99" s="53" t="b">
        <f t="shared" si="5"/>
        <v>0</v>
      </c>
    </row>
    <row r="100" spans="1:34" ht="44.25" customHeight="1" thickBot="1" x14ac:dyDescent="0.3">
      <c r="A100" s="81">
        <v>86</v>
      </c>
      <c r="B100" s="17">
        <v>2017</v>
      </c>
      <c r="C100" s="81" t="s">
        <v>360</v>
      </c>
      <c r="D100" s="90">
        <v>10</v>
      </c>
      <c r="E100" s="3"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'!$B$20,"No ha seleccionado un tipo de contrato válido")))))))))))))))))))</f>
        <v>SEGUROS</v>
      </c>
      <c r="F100" s="90" t="s">
        <v>109</v>
      </c>
      <c r="G100" s="3" t="s">
        <v>127</v>
      </c>
      <c r="H100" s="81" t="s">
        <v>486</v>
      </c>
      <c r="I100" s="54" t="s">
        <v>177</v>
      </c>
      <c r="J100" s="54">
        <v>45</v>
      </c>
      <c r="K100" s="50"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54">
        <v>1326</v>
      </c>
      <c r="M100" s="86">
        <v>900094086</v>
      </c>
      <c r="N100" s="23" t="s">
        <v>640</v>
      </c>
      <c r="O100" s="21">
        <v>7004340</v>
      </c>
      <c r="P100" s="21"/>
      <c r="Q100" s="22"/>
      <c r="R100" s="54">
        <v>1</v>
      </c>
      <c r="S100" s="103">
        <v>2610860</v>
      </c>
      <c r="T100" s="22">
        <v>9615200</v>
      </c>
      <c r="U100" s="22">
        <v>0</v>
      </c>
      <c r="V100" s="112">
        <v>42926</v>
      </c>
      <c r="W100" s="113">
        <v>42930</v>
      </c>
      <c r="X100" s="105">
        <v>42991</v>
      </c>
      <c r="Y100" s="17">
        <v>60</v>
      </c>
      <c r="Z100" s="17">
        <v>79</v>
      </c>
      <c r="AA100" s="51"/>
      <c r="AB100" s="17"/>
      <c r="AC100" s="17" t="s">
        <v>760</v>
      </c>
      <c r="AD100" s="17"/>
      <c r="AE100" s="17"/>
      <c r="AF100" s="52">
        <f t="shared" si="4"/>
        <v>0</v>
      </c>
      <c r="AG100" s="53"/>
      <c r="AH100" s="53" t="b">
        <f t="shared" si="5"/>
        <v>0</v>
      </c>
    </row>
    <row r="101" spans="1:34" ht="44.25" customHeight="1" thickBot="1" x14ac:dyDescent="0.3">
      <c r="A101" s="81">
        <v>87</v>
      </c>
      <c r="B101" s="17">
        <v>2017</v>
      </c>
      <c r="C101" s="81" t="s">
        <v>361</v>
      </c>
      <c r="D101" s="90">
        <v>5</v>
      </c>
      <c r="E101" s="3"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'!$B$20,"No ha seleccionado un tipo de contrato válido")))))))))))))))))))</f>
        <v>CONTRATOS DE PRESTACIÓN DE SERVICIOS PROFESIONALES Y DE APOYO A LA GESTIÓN</v>
      </c>
      <c r="F101" s="90" t="s">
        <v>108</v>
      </c>
      <c r="G101" s="3" t="s">
        <v>768</v>
      </c>
      <c r="H101" s="81" t="s">
        <v>487</v>
      </c>
      <c r="I101" s="54" t="s">
        <v>176</v>
      </c>
      <c r="J101" s="54">
        <v>0</v>
      </c>
      <c r="K101" s="50"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No ha seleccionado un número de programa</v>
      </c>
      <c r="L101" s="54">
        <v>0</v>
      </c>
      <c r="M101" s="86">
        <v>830031976</v>
      </c>
      <c r="N101" s="23" t="s">
        <v>641</v>
      </c>
      <c r="O101" s="21">
        <v>6426000</v>
      </c>
      <c r="P101" s="21"/>
      <c r="Q101" s="22"/>
      <c r="R101" s="54">
        <v>0</v>
      </c>
      <c r="S101" s="103">
        <v>0</v>
      </c>
      <c r="T101" s="22">
        <v>6426000</v>
      </c>
      <c r="U101" s="22">
        <v>1939050</v>
      </c>
      <c r="V101" s="112">
        <v>42926</v>
      </c>
      <c r="W101" s="113">
        <v>42934</v>
      </c>
      <c r="X101" s="105">
        <v>43176</v>
      </c>
      <c r="Y101" s="17">
        <v>240</v>
      </c>
      <c r="Z101" s="17">
        <v>80</v>
      </c>
      <c r="AA101" s="51"/>
      <c r="AB101" s="17"/>
      <c r="AC101" s="17" t="s">
        <v>760</v>
      </c>
      <c r="AD101" s="17"/>
      <c r="AE101" s="17"/>
      <c r="AF101" s="52">
        <f t="shared" si="4"/>
        <v>0.30175070028011203</v>
      </c>
      <c r="AG101" s="53"/>
      <c r="AH101" s="53" t="b">
        <f t="shared" si="5"/>
        <v>1</v>
      </c>
    </row>
    <row r="102" spans="1:34" ht="44.25" customHeight="1" thickBot="1" x14ac:dyDescent="0.3">
      <c r="A102" s="81">
        <v>88</v>
      </c>
      <c r="B102" s="17">
        <v>2017</v>
      </c>
      <c r="C102" s="81" t="s">
        <v>362</v>
      </c>
      <c r="D102" s="90">
        <v>3</v>
      </c>
      <c r="E102" s="3"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'!$B$20,"No ha seleccionado un tipo de contrato válido")))))))))))))))))))</f>
        <v>INTERVENTORÍA</v>
      </c>
      <c r="F102" s="90" t="s">
        <v>105</v>
      </c>
      <c r="G102" s="3" t="s">
        <v>123</v>
      </c>
      <c r="H102" s="81" t="s">
        <v>488</v>
      </c>
      <c r="I102" s="54" t="s">
        <v>177</v>
      </c>
      <c r="J102" s="54">
        <v>3</v>
      </c>
      <c r="K102" s="50"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Igualdad y autonomía para una Bogotá incluyente</v>
      </c>
      <c r="L102" s="54">
        <v>1315</v>
      </c>
      <c r="M102" s="86">
        <v>860053274</v>
      </c>
      <c r="N102" s="23" t="s">
        <v>642</v>
      </c>
      <c r="O102" s="21">
        <v>10915386</v>
      </c>
      <c r="P102" s="21"/>
      <c r="Q102" s="22"/>
      <c r="R102" s="54">
        <v>0</v>
      </c>
      <c r="S102" s="103">
        <v>0</v>
      </c>
      <c r="T102" s="22">
        <v>10915386</v>
      </c>
      <c r="U102" s="22">
        <v>1653062</v>
      </c>
      <c r="V102" s="112">
        <v>42926</v>
      </c>
      <c r="W102" s="113">
        <v>42934</v>
      </c>
      <c r="X102" s="105">
        <v>43176</v>
      </c>
      <c r="Y102" s="17">
        <v>240</v>
      </c>
      <c r="Z102" s="17">
        <v>81</v>
      </c>
      <c r="AA102" s="51"/>
      <c r="AB102" s="17"/>
      <c r="AC102" s="17" t="s">
        <v>760</v>
      </c>
      <c r="AD102" s="17"/>
      <c r="AE102" s="17"/>
      <c r="AF102" s="52">
        <f t="shared" si="4"/>
        <v>0.15144329298111858</v>
      </c>
      <c r="AG102" s="53"/>
      <c r="AH102" s="53" t="b">
        <f t="shared" si="5"/>
        <v>0</v>
      </c>
    </row>
    <row r="103" spans="1:34" ht="44.25" customHeight="1" thickBot="1" x14ac:dyDescent="0.3">
      <c r="A103" s="83">
        <v>89</v>
      </c>
      <c r="B103" s="17">
        <v>2017</v>
      </c>
      <c r="C103" s="83" t="s">
        <v>363</v>
      </c>
      <c r="D103" s="90">
        <v>4</v>
      </c>
      <c r="E103" s="3"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'!$B$20,"No ha seleccionado un tipo de contrato válido")))))))))))))))))))</f>
        <v>CONTRATOS DE PRESTACIÓN DE SERVICIOS</v>
      </c>
      <c r="F103" s="90" t="s">
        <v>105</v>
      </c>
      <c r="G103" s="3" t="s">
        <v>123</v>
      </c>
      <c r="H103" s="83" t="s">
        <v>489</v>
      </c>
      <c r="I103" s="54" t="s">
        <v>177</v>
      </c>
      <c r="J103" s="54">
        <v>45</v>
      </c>
      <c r="K103" s="50"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54">
        <v>1326</v>
      </c>
      <c r="M103" s="99">
        <v>80769750</v>
      </c>
      <c r="N103" s="23" t="s">
        <v>643</v>
      </c>
      <c r="O103" s="21">
        <v>25650000</v>
      </c>
      <c r="P103" s="21"/>
      <c r="Q103" s="22"/>
      <c r="R103" s="54">
        <v>0</v>
      </c>
      <c r="S103" s="103">
        <v>0</v>
      </c>
      <c r="T103" s="22">
        <v>25650000</v>
      </c>
      <c r="U103" s="22">
        <v>21450000</v>
      </c>
      <c r="V103" s="114">
        <v>42929</v>
      </c>
      <c r="W103" s="115">
        <v>42933</v>
      </c>
      <c r="X103" s="116">
        <v>43103</v>
      </c>
      <c r="Y103" s="17">
        <v>180</v>
      </c>
      <c r="Z103" s="17">
        <v>82</v>
      </c>
      <c r="AA103" s="51"/>
      <c r="AB103" s="17"/>
      <c r="AC103" s="17" t="s">
        <v>760</v>
      </c>
      <c r="AD103" s="17"/>
      <c r="AE103" s="17"/>
      <c r="AF103" s="52">
        <f t="shared" si="4"/>
        <v>0.83625730994152048</v>
      </c>
      <c r="AG103" s="53"/>
      <c r="AH103" s="53" t="b">
        <f t="shared" si="5"/>
        <v>0</v>
      </c>
    </row>
    <row r="104" spans="1:34" ht="44.25" customHeight="1" thickBot="1" x14ac:dyDescent="0.3">
      <c r="A104" s="81">
        <v>90</v>
      </c>
      <c r="B104" s="17">
        <v>2017</v>
      </c>
      <c r="C104" s="81" t="s">
        <v>364</v>
      </c>
      <c r="D104" s="90">
        <v>11</v>
      </c>
      <c r="E104" s="3"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'!$B$20,"No ha seleccionado un tipo de contrato válido")))))))))))))))))))</f>
        <v>SUMINISTRO</v>
      </c>
      <c r="F104" s="90" t="s">
        <v>105</v>
      </c>
      <c r="G104" s="3" t="s">
        <v>123</v>
      </c>
      <c r="H104" s="81" t="s">
        <v>485</v>
      </c>
      <c r="I104" s="54" t="s">
        <v>177</v>
      </c>
      <c r="J104" s="54">
        <v>45</v>
      </c>
      <c r="K104" s="50"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54">
        <v>1326</v>
      </c>
      <c r="M104" s="86">
        <v>80903496</v>
      </c>
      <c r="N104" s="23" t="s">
        <v>644</v>
      </c>
      <c r="O104" s="21">
        <v>8500000</v>
      </c>
      <c r="P104" s="21"/>
      <c r="Q104" s="22"/>
      <c r="R104" s="54">
        <v>0</v>
      </c>
      <c r="S104" s="103">
        <v>0</v>
      </c>
      <c r="T104" s="22">
        <v>8500000</v>
      </c>
      <c r="U104" s="22">
        <v>7253333</v>
      </c>
      <c r="V104" s="117">
        <v>42947</v>
      </c>
      <c r="W104" s="106">
        <v>42949</v>
      </c>
      <c r="X104" s="105">
        <v>43099</v>
      </c>
      <c r="Y104" s="17">
        <v>120</v>
      </c>
      <c r="Z104" s="17">
        <v>83</v>
      </c>
      <c r="AA104" s="51"/>
      <c r="AB104" s="17"/>
      <c r="AC104" s="17" t="s">
        <v>548</v>
      </c>
      <c r="AD104" s="17" t="s">
        <v>760</v>
      </c>
      <c r="AE104" s="17"/>
      <c r="AF104" s="52">
        <f t="shared" si="4"/>
        <v>0.85333329411764702</v>
      </c>
      <c r="AG104" s="53"/>
      <c r="AH104" s="53" t="b">
        <f t="shared" si="5"/>
        <v>0</v>
      </c>
    </row>
    <row r="105" spans="1:34" ht="44.25" customHeight="1" thickBot="1" x14ac:dyDescent="0.3">
      <c r="A105" s="84">
        <v>91</v>
      </c>
      <c r="B105" s="17">
        <v>2017</v>
      </c>
      <c r="C105" s="88" t="s">
        <v>365</v>
      </c>
      <c r="D105" s="90">
        <v>5</v>
      </c>
      <c r="E105" s="3"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'!$B$20,"No ha seleccionado un tipo de contrato válido")))))))))))))))))))</f>
        <v>CONTRATOS DE PRESTACIÓN DE SERVICIOS PROFESIONALES Y DE APOYO A LA GESTIÓN</v>
      </c>
      <c r="F105" s="90" t="s">
        <v>108</v>
      </c>
      <c r="G105" s="3" t="s">
        <v>125</v>
      </c>
      <c r="H105" s="88" t="s">
        <v>490</v>
      </c>
      <c r="I105" s="54" t="s">
        <v>177</v>
      </c>
      <c r="J105" s="54">
        <v>18</v>
      </c>
      <c r="K105" s="50"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Mejor movilidad para todos</v>
      </c>
      <c r="L105" s="54">
        <v>1322</v>
      </c>
      <c r="M105" s="88">
        <v>830103828</v>
      </c>
      <c r="N105" s="23" t="s">
        <v>645</v>
      </c>
      <c r="O105" s="21">
        <v>148221006</v>
      </c>
      <c r="P105" s="21"/>
      <c r="Q105" s="22"/>
      <c r="R105" s="54">
        <v>2</v>
      </c>
      <c r="S105" s="103"/>
      <c r="T105" s="22">
        <v>148221006</v>
      </c>
      <c r="U105" s="22">
        <v>148221006</v>
      </c>
      <c r="V105" s="118" t="s">
        <v>726</v>
      </c>
      <c r="W105" s="118" t="s">
        <v>726</v>
      </c>
      <c r="X105" s="111">
        <v>43053</v>
      </c>
      <c r="Y105" s="17">
        <v>90</v>
      </c>
      <c r="Z105" s="17">
        <v>84</v>
      </c>
      <c r="AA105" s="51"/>
      <c r="AB105" s="17"/>
      <c r="AC105" s="17" t="s">
        <v>760</v>
      </c>
      <c r="AD105" s="17"/>
      <c r="AE105" s="17"/>
      <c r="AF105" s="52">
        <f t="shared" si="4"/>
        <v>1</v>
      </c>
      <c r="AG105" s="53"/>
      <c r="AH105" s="53" t="b">
        <f t="shared" si="5"/>
        <v>0</v>
      </c>
    </row>
    <row r="106" spans="1:34" ht="44.25" customHeight="1" thickBot="1" x14ac:dyDescent="0.3">
      <c r="A106" s="81">
        <v>93</v>
      </c>
      <c r="B106" s="17">
        <v>2017</v>
      </c>
      <c r="C106" s="86" t="s">
        <v>366</v>
      </c>
      <c r="D106" s="90">
        <v>5</v>
      </c>
      <c r="E106" s="3"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'!$B$20,"No ha seleccionado un tipo de contrato válido")))))))))))))))))))</f>
        <v>CONTRATOS DE PRESTACIÓN DE SERVICIOS PROFESIONALES Y DE APOYO A LA GESTIÓN</v>
      </c>
      <c r="F106" s="90" t="s">
        <v>108</v>
      </c>
      <c r="G106" s="3" t="s">
        <v>117</v>
      </c>
      <c r="H106" s="86" t="s">
        <v>489</v>
      </c>
      <c r="I106" s="54" t="s">
        <v>177</v>
      </c>
      <c r="J106" s="54">
        <v>45</v>
      </c>
      <c r="K106" s="50"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54">
        <v>1326</v>
      </c>
      <c r="M106" s="86">
        <v>26257660</v>
      </c>
      <c r="N106" s="23" t="s">
        <v>646</v>
      </c>
      <c r="O106" s="21">
        <v>19950000</v>
      </c>
      <c r="P106" s="21"/>
      <c r="Q106" s="22"/>
      <c r="R106" s="54">
        <v>0</v>
      </c>
      <c r="S106" s="103">
        <v>0</v>
      </c>
      <c r="T106" s="22">
        <v>19950000</v>
      </c>
      <c r="U106" s="22">
        <v>15300000</v>
      </c>
      <c r="V106" s="108" t="s">
        <v>727</v>
      </c>
      <c r="W106" s="108" t="s">
        <v>728</v>
      </c>
      <c r="X106" s="81">
        <v>43100</v>
      </c>
      <c r="Y106" s="90">
        <v>133</v>
      </c>
      <c r="Z106" s="90">
        <v>85</v>
      </c>
      <c r="AA106" s="51"/>
      <c r="AB106" s="17"/>
      <c r="AC106" s="17" t="s">
        <v>760</v>
      </c>
      <c r="AD106" s="17"/>
      <c r="AE106" s="17"/>
      <c r="AF106" s="52">
        <f t="shared" si="4"/>
        <v>0.76691729323308266</v>
      </c>
      <c r="AG106" s="53"/>
      <c r="AH106" s="53" t="b">
        <f t="shared" si="5"/>
        <v>0</v>
      </c>
    </row>
    <row r="107" spans="1:34" ht="44.25" customHeight="1" thickBot="1" x14ac:dyDescent="0.3">
      <c r="A107" s="81">
        <v>94</v>
      </c>
      <c r="B107" s="17">
        <v>2017</v>
      </c>
      <c r="C107" s="86" t="s">
        <v>367</v>
      </c>
      <c r="D107" s="90">
        <v>4</v>
      </c>
      <c r="E107" s="3"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'!$B$20,"No ha seleccionado un tipo de contrato válido")))))))))))))))))))</f>
        <v>CONTRATOS DE PRESTACIÓN DE SERVICIOS</v>
      </c>
      <c r="F107" s="90" t="s">
        <v>109</v>
      </c>
      <c r="G107" s="3" t="s">
        <v>769</v>
      </c>
      <c r="H107" s="86" t="s">
        <v>491</v>
      </c>
      <c r="I107" s="54" t="s">
        <v>176</v>
      </c>
      <c r="J107" s="54">
        <v>1</v>
      </c>
      <c r="K107" s="50"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Prevención y atención de la maternidad y la paternidad tempranas</v>
      </c>
      <c r="L107" s="54">
        <v>0</v>
      </c>
      <c r="M107" s="86">
        <v>860005289</v>
      </c>
      <c r="N107" s="23" t="s">
        <v>647</v>
      </c>
      <c r="O107" s="21">
        <v>13022000</v>
      </c>
      <c r="P107" s="21"/>
      <c r="Q107" s="22"/>
      <c r="R107" s="54">
        <v>0</v>
      </c>
      <c r="S107" s="103">
        <v>0</v>
      </c>
      <c r="T107" s="22">
        <v>13022000</v>
      </c>
      <c r="U107" s="22">
        <v>0</v>
      </c>
      <c r="V107" s="108" t="s">
        <v>729</v>
      </c>
      <c r="W107" s="107" t="s">
        <v>729</v>
      </c>
      <c r="X107" s="81">
        <v>43397</v>
      </c>
      <c r="Y107" s="90">
        <v>420</v>
      </c>
      <c r="Z107" s="90">
        <v>86</v>
      </c>
      <c r="AA107" s="51"/>
      <c r="AB107" s="17"/>
      <c r="AC107" s="17" t="s">
        <v>760</v>
      </c>
      <c r="AD107" s="17"/>
      <c r="AE107" s="17"/>
      <c r="AF107" s="52">
        <f t="shared" si="4"/>
        <v>0</v>
      </c>
      <c r="AG107" s="53"/>
      <c r="AH107" s="53" t="b">
        <f t="shared" si="5"/>
        <v>0</v>
      </c>
    </row>
    <row r="108" spans="1:34" ht="44.25" customHeight="1" thickBot="1" x14ac:dyDescent="0.3">
      <c r="A108" s="81">
        <v>95</v>
      </c>
      <c r="B108" s="17">
        <v>2017</v>
      </c>
      <c r="C108" s="86" t="s">
        <v>368</v>
      </c>
      <c r="D108" s="90">
        <v>5</v>
      </c>
      <c r="E108" s="3"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'!$B$20,"No ha seleccionado un tipo de contrato válido")))))))))))))))))))</f>
        <v>CONTRATOS DE PRESTACIÓN DE SERVICIOS PROFESIONALES Y DE APOYO A LA GESTIÓN</v>
      </c>
      <c r="F108" s="90" t="s">
        <v>108</v>
      </c>
      <c r="G108" s="3" t="s">
        <v>125</v>
      </c>
      <c r="H108" s="86" t="s">
        <v>492</v>
      </c>
      <c r="I108" s="54" t="s">
        <v>177</v>
      </c>
      <c r="J108" s="54">
        <v>45</v>
      </c>
      <c r="K108" s="50"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54">
        <v>1326</v>
      </c>
      <c r="M108" s="86">
        <v>80726081</v>
      </c>
      <c r="N108" s="23" t="s">
        <v>648</v>
      </c>
      <c r="O108" s="21">
        <v>7536667</v>
      </c>
      <c r="P108" s="21"/>
      <c r="Q108" s="22"/>
      <c r="R108" s="54">
        <v>0</v>
      </c>
      <c r="S108" s="103">
        <v>0</v>
      </c>
      <c r="T108" s="22">
        <v>7536667</v>
      </c>
      <c r="U108" s="22">
        <v>5836666</v>
      </c>
      <c r="V108" s="108" t="s">
        <v>728</v>
      </c>
      <c r="W108" s="108" t="s">
        <v>730</v>
      </c>
      <c r="X108" s="81">
        <v>43100</v>
      </c>
      <c r="Y108" s="90">
        <v>133</v>
      </c>
      <c r="Z108" s="90">
        <v>87</v>
      </c>
      <c r="AA108" s="51"/>
      <c r="AB108" s="17"/>
      <c r="AC108" s="17" t="s">
        <v>760</v>
      </c>
      <c r="AD108" s="17"/>
      <c r="AE108" s="17"/>
      <c r="AF108" s="52">
        <f t="shared" si="4"/>
        <v>0.77443596751720623</v>
      </c>
      <c r="AG108" s="53"/>
      <c r="AH108" s="53" t="b">
        <f t="shared" si="5"/>
        <v>0</v>
      </c>
    </row>
    <row r="109" spans="1:34" ht="44.25" customHeight="1" thickBot="1" x14ac:dyDescent="0.3">
      <c r="A109" s="81">
        <v>96</v>
      </c>
      <c r="B109" s="17">
        <v>2017</v>
      </c>
      <c r="C109" s="86" t="s">
        <v>369</v>
      </c>
      <c r="D109" s="90">
        <v>4</v>
      </c>
      <c r="E109" s="3"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'!$B$20,"No ha seleccionado un tipo de contrato válido")))))))))))))))))))</f>
        <v>CONTRATOS DE PRESTACIÓN DE SERVICIOS</v>
      </c>
      <c r="F109" s="90" t="s">
        <v>108</v>
      </c>
      <c r="G109" s="3" t="s">
        <v>117</v>
      </c>
      <c r="H109" s="86" t="s">
        <v>493</v>
      </c>
      <c r="I109" s="54" t="s">
        <v>177</v>
      </c>
      <c r="J109" s="54">
        <v>11</v>
      </c>
      <c r="K109" s="50"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Mejores oportunidades para el desarrollo a través de la cultura, la recreación y el deporte</v>
      </c>
      <c r="L109" s="54">
        <v>1318</v>
      </c>
      <c r="M109" s="86">
        <v>900175374</v>
      </c>
      <c r="N109" s="23" t="s">
        <v>649</v>
      </c>
      <c r="O109" s="21">
        <v>345373700</v>
      </c>
      <c r="P109" s="21"/>
      <c r="Q109" s="22"/>
      <c r="R109" s="54">
        <v>0</v>
      </c>
      <c r="S109" s="103">
        <v>0</v>
      </c>
      <c r="T109" s="22">
        <v>345373700</v>
      </c>
      <c r="U109" s="22">
        <v>0</v>
      </c>
      <c r="V109" s="108" t="s">
        <v>731</v>
      </c>
      <c r="W109" s="107" t="s">
        <v>731</v>
      </c>
      <c r="X109" s="81">
        <v>43159</v>
      </c>
      <c r="Y109" s="17">
        <v>180</v>
      </c>
      <c r="Z109" s="17">
        <v>88</v>
      </c>
      <c r="AA109" s="51"/>
      <c r="AB109" s="17"/>
      <c r="AC109" s="17" t="s">
        <v>760</v>
      </c>
      <c r="AD109" s="17"/>
      <c r="AE109" s="17"/>
      <c r="AF109" s="52">
        <f t="shared" si="4"/>
        <v>0</v>
      </c>
      <c r="AG109" s="53"/>
      <c r="AH109" s="53" t="b">
        <f t="shared" si="5"/>
        <v>0</v>
      </c>
    </row>
    <row r="110" spans="1:34" ht="44.25" customHeight="1" thickBot="1" x14ac:dyDescent="0.3">
      <c r="A110" s="81">
        <v>97</v>
      </c>
      <c r="B110" s="17">
        <v>2017</v>
      </c>
      <c r="C110" s="86" t="s">
        <v>370</v>
      </c>
      <c r="D110" s="90">
        <v>5</v>
      </c>
      <c r="E110" s="3"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'!$B$20,"No ha seleccionado un tipo de contrato válido")))))))))))))))))))</f>
        <v>CONTRATOS DE PRESTACIÓN DE SERVICIOS PROFESIONALES Y DE APOYO A LA GESTIÓN</v>
      </c>
      <c r="F110" s="90" t="s">
        <v>108</v>
      </c>
      <c r="G110" s="3" t="s">
        <v>117</v>
      </c>
      <c r="H110" s="86" t="s">
        <v>494</v>
      </c>
      <c r="I110" s="54" t="s">
        <v>177</v>
      </c>
      <c r="J110" s="54">
        <v>18</v>
      </c>
      <c r="K110" s="50"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Mejor movilidad para todos</v>
      </c>
      <c r="L110" s="54">
        <v>1322</v>
      </c>
      <c r="M110" s="86">
        <v>13891107</v>
      </c>
      <c r="N110" s="23" t="s">
        <v>650</v>
      </c>
      <c r="O110" s="21">
        <v>6344366</v>
      </c>
      <c r="P110" s="21"/>
      <c r="Q110" s="22"/>
      <c r="R110" s="54">
        <v>0</v>
      </c>
      <c r="S110" s="103">
        <v>0</v>
      </c>
      <c r="T110" s="22">
        <v>6344366</v>
      </c>
      <c r="U110" s="22">
        <v>5045265</v>
      </c>
      <c r="V110" s="108" t="s">
        <v>729</v>
      </c>
      <c r="W110" s="108" t="s">
        <v>728</v>
      </c>
      <c r="X110" s="81">
        <v>43100</v>
      </c>
      <c r="Y110" s="17">
        <v>122</v>
      </c>
      <c r="Z110" s="17">
        <v>89</v>
      </c>
      <c r="AA110" s="51"/>
      <c r="AB110" s="17"/>
      <c r="AC110" s="17" t="s">
        <v>760</v>
      </c>
      <c r="AD110" s="17"/>
      <c r="AE110" s="17"/>
      <c r="AF110" s="52">
        <f t="shared" si="4"/>
        <v>0.7952354892514083</v>
      </c>
      <c r="AG110" s="53"/>
      <c r="AH110" s="53" t="b">
        <f t="shared" si="5"/>
        <v>0</v>
      </c>
    </row>
    <row r="111" spans="1:34" ht="44.25" customHeight="1" thickBot="1" x14ac:dyDescent="0.3">
      <c r="A111" s="81">
        <v>98</v>
      </c>
      <c r="B111" s="17">
        <v>2017</v>
      </c>
      <c r="C111" s="86" t="s">
        <v>371</v>
      </c>
      <c r="D111" s="90">
        <v>4</v>
      </c>
      <c r="E111" s="3"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'!$B$20,"No ha seleccionado un tipo de contrato válido")))))))))))))))))))</f>
        <v>CONTRATOS DE PRESTACIÓN DE SERVICIOS</v>
      </c>
      <c r="F111" s="90" t="s">
        <v>106</v>
      </c>
      <c r="G111" s="3" t="s">
        <v>123</v>
      </c>
      <c r="H111" s="86" t="s">
        <v>494</v>
      </c>
      <c r="I111" s="54" t="s">
        <v>177</v>
      </c>
      <c r="J111" s="54">
        <v>18</v>
      </c>
      <c r="K111" s="50"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Mejor movilidad para todos</v>
      </c>
      <c r="L111" s="54">
        <v>1322</v>
      </c>
      <c r="M111" s="86">
        <v>79816153</v>
      </c>
      <c r="N111" s="23" t="s">
        <v>651</v>
      </c>
      <c r="O111" s="21">
        <v>6344366</v>
      </c>
      <c r="P111" s="21"/>
      <c r="Q111" s="22"/>
      <c r="R111" s="54">
        <v>0</v>
      </c>
      <c r="S111" s="103">
        <v>0</v>
      </c>
      <c r="T111" s="22">
        <v>6344366</v>
      </c>
      <c r="U111" s="22">
        <v>4918113</v>
      </c>
      <c r="V111" s="108" t="s">
        <v>728</v>
      </c>
      <c r="W111" s="108" t="s">
        <v>730</v>
      </c>
      <c r="X111" s="81">
        <v>43098</v>
      </c>
      <c r="Y111" s="17">
        <v>120</v>
      </c>
      <c r="Z111" s="17">
        <v>90</v>
      </c>
      <c r="AA111" s="51"/>
      <c r="AB111" s="17"/>
      <c r="AC111" s="17" t="s">
        <v>760</v>
      </c>
      <c r="AD111" s="17"/>
      <c r="AE111" s="17"/>
      <c r="AF111" s="52">
        <f t="shared" si="4"/>
        <v>0.77519377034679271</v>
      </c>
      <c r="AG111" s="53"/>
      <c r="AH111" s="53" t="b">
        <f t="shared" si="5"/>
        <v>0</v>
      </c>
    </row>
    <row r="112" spans="1:34" ht="44.25" customHeight="1" thickBot="1" x14ac:dyDescent="0.3">
      <c r="A112" s="81">
        <v>99</v>
      </c>
      <c r="B112" s="17">
        <v>2017</v>
      </c>
      <c r="C112" s="86" t="s">
        <v>372</v>
      </c>
      <c r="D112" s="90">
        <v>5</v>
      </c>
      <c r="E112" s="3"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'!$B$20,"No ha seleccionado un tipo de contrato válido")))))))))))))))))))</f>
        <v>CONTRATOS DE PRESTACIÓN DE SERVICIOS PROFESIONALES Y DE APOYO A LA GESTIÓN</v>
      </c>
      <c r="F112" s="90" t="s">
        <v>108</v>
      </c>
      <c r="G112" s="3" t="s">
        <v>117</v>
      </c>
      <c r="H112" s="86" t="s">
        <v>495</v>
      </c>
      <c r="I112" s="54" t="s">
        <v>177</v>
      </c>
      <c r="J112" s="54">
        <v>18</v>
      </c>
      <c r="K112" s="50"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Mejor movilidad para todos</v>
      </c>
      <c r="L112" s="54">
        <v>1322</v>
      </c>
      <c r="M112" s="86">
        <v>80161977</v>
      </c>
      <c r="N112" s="23" t="s">
        <v>652</v>
      </c>
      <c r="O112" s="21">
        <v>8698600</v>
      </c>
      <c r="P112" s="21"/>
      <c r="Q112" s="22"/>
      <c r="R112" s="54">
        <v>0</v>
      </c>
      <c r="S112" s="103">
        <v>0</v>
      </c>
      <c r="T112" s="22">
        <v>8698600</v>
      </c>
      <c r="U112" s="22">
        <v>7130000</v>
      </c>
      <c r="V112" s="108" t="s">
        <v>732</v>
      </c>
      <c r="W112" s="108" t="s">
        <v>730</v>
      </c>
      <c r="X112" s="81">
        <v>43098</v>
      </c>
      <c r="Y112" s="17">
        <v>120</v>
      </c>
      <c r="Z112" s="17">
        <v>91</v>
      </c>
      <c r="AA112" s="51"/>
      <c r="AB112" s="17"/>
      <c r="AC112" s="17" t="s">
        <v>760</v>
      </c>
      <c r="AD112" s="17"/>
      <c r="AE112" s="17"/>
      <c r="AF112" s="52">
        <f t="shared" si="4"/>
        <v>0.81967213114754101</v>
      </c>
      <c r="AG112" s="53"/>
      <c r="AH112" s="53" t="b">
        <f t="shared" si="5"/>
        <v>0</v>
      </c>
    </row>
    <row r="113" spans="1:34" ht="44.25" customHeight="1" thickBot="1" x14ac:dyDescent="0.3">
      <c r="A113" s="81">
        <v>101</v>
      </c>
      <c r="B113" s="17">
        <v>2017</v>
      </c>
      <c r="C113" s="86" t="s">
        <v>373</v>
      </c>
      <c r="D113" s="90">
        <v>5</v>
      </c>
      <c r="E113" s="3"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'!$B$20,"No ha seleccionado un tipo de contrato válido")))))))))))))))))))</f>
        <v>CONTRATOS DE PRESTACIÓN DE SERVICIOS PROFESIONALES Y DE APOYO A LA GESTIÓN</v>
      </c>
      <c r="F113" s="90" t="s">
        <v>108</v>
      </c>
      <c r="G113" s="3" t="s">
        <v>117</v>
      </c>
      <c r="H113" s="86" t="s">
        <v>494</v>
      </c>
      <c r="I113" s="54" t="s">
        <v>177</v>
      </c>
      <c r="J113" s="54">
        <v>18</v>
      </c>
      <c r="K113" s="50"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Mejor movilidad para todos</v>
      </c>
      <c r="L113" s="54">
        <v>1322</v>
      </c>
      <c r="M113" s="86">
        <v>80765647</v>
      </c>
      <c r="N113" s="23" t="s">
        <v>653</v>
      </c>
      <c r="O113" s="21">
        <v>5901736</v>
      </c>
      <c r="P113" s="21"/>
      <c r="Q113" s="22"/>
      <c r="R113" s="54">
        <v>0</v>
      </c>
      <c r="S113" s="103">
        <v>0</v>
      </c>
      <c r="T113" s="22">
        <v>5901736</v>
      </c>
      <c r="U113" s="22">
        <v>4680687</v>
      </c>
      <c r="V113" s="108" t="s">
        <v>733</v>
      </c>
      <c r="W113" s="108" t="s">
        <v>734</v>
      </c>
      <c r="X113" s="81">
        <v>43100</v>
      </c>
      <c r="Y113" s="17">
        <v>118</v>
      </c>
      <c r="Z113" s="17">
        <v>92</v>
      </c>
      <c r="AA113" s="51"/>
      <c r="AB113" s="17"/>
      <c r="AC113" s="17" t="s">
        <v>760</v>
      </c>
      <c r="AD113" s="17"/>
      <c r="AE113" s="17"/>
      <c r="AF113" s="52">
        <f t="shared" si="4"/>
        <v>0.79310341906178117</v>
      </c>
      <c r="AG113" s="53"/>
      <c r="AH113" s="53" t="b">
        <f t="shared" si="5"/>
        <v>0</v>
      </c>
    </row>
    <row r="114" spans="1:34" ht="44.25" customHeight="1" thickBot="1" x14ac:dyDescent="0.3">
      <c r="A114" s="81">
        <v>102</v>
      </c>
      <c r="B114" s="17">
        <v>2017</v>
      </c>
      <c r="C114" s="86" t="s">
        <v>374</v>
      </c>
      <c r="D114" s="90">
        <v>5</v>
      </c>
      <c r="E114" s="3"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'!$B$20,"No ha seleccionado un tipo de contrato válido")))))))))))))))))))</f>
        <v>CONTRATOS DE PRESTACIÓN DE SERVICIOS PROFESIONALES Y DE APOYO A LA GESTIÓN</v>
      </c>
      <c r="F114" s="90" t="s">
        <v>108</v>
      </c>
      <c r="G114" s="3" t="s">
        <v>117</v>
      </c>
      <c r="H114" s="86" t="s">
        <v>496</v>
      </c>
      <c r="I114" s="54" t="s">
        <v>177</v>
      </c>
      <c r="J114" s="54">
        <v>45</v>
      </c>
      <c r="K114" s="50"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54">
        <v>1326</v>
      </c>
      <c r="M114" s="86">
        <v>1010236046</v>
      </c>
      <c r="N114" s="23" t="s">
        <v>654</v>
      </c>
      <c r="O114" s="21">
        <v>6573342</v>
      </c>
      <c r="P114" s="21"/>
      <c r="Q114" s="22"/>
      <c r="R114" s="54">
        <v>0</v>
      </c>
      <c r="S114" s="103">
        <v>0</v>
      </c>
      <c r="T114" s="22">
        <v>6573342</v>
      </c>
      <c r="U114" s="22">
        <v>4986667</v>
      </c>
      <c r="V114" s="108" t="s">
        <v>735</v>
      </c>
      <c r="W114" s="108" t="s">
        <v>736</v>
      </c>
      <c r="X114" s="81">
        <v>43100</v>
      </c>
      <c r="Y114" s="17">
        <v>116</v>
      </c>
      <c r="Z114" s="17">
        <v>93</v>
      </c>
      <c r="AA114" s="51"/>
      <c r="AB114" s="17"/>
      <c r="AC114" s="17" t="s">
        <v>760</v>
      </c>
      <c r="AD114" s="17"/>
      <c r="AE114" s="17"/>
      <c r="AF114" s="52">
        <f t="shared" si="4"/>
        <v>0.75861974015652922</v>
      </c>
      <c r="AG114" s="53"/>
      <c r="AH114" s="53" t="b">
        <f t="shared" si="5"/>
        <v>0</v>
      </c>
    </row>
    <row r="115" spans="1:34" ht="44.25" customHeight="1" thickBot="1" x14ac:dyDescent="0.3">
      <c r="A115" s="81">
        <v>103</v>
      </c>
      <c r="B115" s="17">
        <v>2017</v>
      </c>
      <c r="C115" s="86" t="s">
        <v>375</v>
      </c>
      <c r="D115" s="90">
        <v>5</v>
      </c>
      <c r="E115" s="3"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'!$B$20,"No ha seleccionado un tipo de contrato válido")))))))))))))))))))</f>
        <v>CONTRATOS DE PRESTACIÓN DE SERVICIOS PROFESIONALES Y DE APOYO A LA GESTIÓN</v>
      </c>
      <c r="F115" s="90" t="s">
        <v>108</v>
      </c>
      <c r="G115" s="3" t="s">
        <v>117</v>
      </c>
      <c r="H115" s="86" t="s">
        <v>497</v>
      </c>
      <c r="I115" s="54" t="s">
        <v>177</v>
      </c>
      <c r="J115" s="54">
        <v>45</v>
      </c>
      <c r="K115" s="50"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54">
        <v>1326</v>
      </c>
      <c r="M115" s="86">
        <v>1022325648</v>
      </c>
      <c r="N115" s="23" t="s">
        <v>655</v>
      </c>
      <c r="O115" s="21">
        <v>17400000</v>
      </c>
      <c r="P115" s="21"/>
      <c r="Q115" s="22"/>
      <c r="R115" s="54">
        <v>0</v>
      </c>
      <c r="S115" s="103">
        <v>0</v>
      </c>
      <c r="T115" s="22">
        <v>17400000</v>
      </c>
      <c r="U115" s="22">
        <v>13200000</v>
      </c>
      <c r="V115" s="108" t="s">
        <v>737</v>
      </c>
      <c r="W115" s="108" t="s">
        <v>736</v>
      </c>
      <c r="X115" s="81">
        <v>43100</v>
      </c>
      <c r="Y115" s="17">
        <v>116</v>
      </c>
      <c r="Z115" s="17">
        <v>94</v>
      </c>
      <c r="AA115" s="51"/>
      <c r="AB115" s="17"/>
      <c r="AC115" s="17" t="s">
        <v>760</v>
      </c>
      <c r="AD115" s="17"/>
      <c r="AE115" s="17"/>
      <c r="AF115" s="52">
        <f t="shared" si="4"/>
        <v>0.75862068965517238</v>
      </c>
      <c r="AG115" s="53"/>
      <c r="AH115" s="53" t="b">
        <f t="shared" si="5"/>
        <v>0</v>
      </c>
    </row>
    <row r="116" spans="1:34" ht="44.25" customHeight="1" thickBot="1" x14ac:dyDescent="0.3">
      <c r="A116" s="81">
        <v>104</v>
      </c>
      <c r="B116" s="17">
        <v>2017</v>
      </c>
      <c r="C116" s="86" t="s">
        <v>376</v>
      </c>
      <c r="D116" s="90">
        <v>5</v>
      </c>
      <c r="E116" s="3"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'!$B$20,"No ha seleccionado un tipo de contrato válido")))))))))))))))))))</f>
        <v>CONTRATOS DE PRESTACIÓN DE SERVICIOS PROFESIONALES Y DE APOYO A LA GESTIÓN</v>
      </c>
      <c r="F116" s="90" t="s">
        <v>108</v>
      </c>
      <c r="G116" s="3" t="s">
        <v>117</v>
      </c>
      <c r="H116" s="86" t="s">
        <v>498</v>
      </c>
      <c r="I116" s="54" t="s">
        <v>177</v>
      </c>
      <c r="J116" s="54">
        <v>38</v>
      </c>
      <c r="K116" s="50" t="e">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#REF!</v>
      </c>
      <c r="L116" s="54">
        <v>1324</v>
      </c>
      <c r="M116" s="86">
        <v>55118373</v>
      </c>
      <c r="N116" s="23" t="s">
        <v>656</v>
      </c>
      <c r="O116" s="21">
        <v>67448248</v>
      </c>
      <c r="P116" s="21"/>
      <c r="Q116" s="22"/>
      <c r="R116" s="54">
        <v>0</v>
      </c>
      <c r="S116" s="103">
        <v>0</v>
      </c>
      <c r="T116" s="22">
        <v>67448248</v>
      </c>
      <c r="U116" s="22">
        <v>0</v>
      </c>
      <c r="V116" s="108" t="s">
        <v>738</v>
      </c>
      <c r="W116" s="107" t="s">
        <v>738</v>
      </c>
      <c r="X116" s="81">
        <v>43363</v>
      </c>
      <c r="Y116" s="17">
        <v>30</v>
      </c>
      <c r="Z116" s="17">
        <v>95</v>
      </c>
      <c r="AA116" s="51"/>
      <c r="AB116" s="17"/>
      <c r="AC116" s="17" t="s">
        <v>760</v>
      </c>
      <c r="AD116" s="17"/>
      <c r="AE116" s="17"/>
      <c r="AF116" s="52">
        <f t="shared" si="4"/>
        <v>0</v>
      </c>
      <c r="AG116" s="53"/>
      <c r="AH116" s="53" t="b">
        <f t="shared" si="5"/>
        <v>0</v>
      </c>
    </row>
    <row r="117" spans="1:34" ht="44.25" customHeight="1" thickBot="1" x14ac:dyDescent="0.3">
      <c r="A117" s="81">
        <v>105</v>
      </c>
      <c r="B117" s="17">
        <v>2017</v>
      </c>
      <c r="C117" s="86" t="s">
        <v>377</v>
      </c>
      <c r="D117" s="90">
        <v>5</v>
      </c>
      <c r="E117" s="3"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'!$B$20,"No ha seleccionado un tipo de contrato válido")))))))))))))))))))</f>
        <v>CONTRATOS DE PRESTACIÓN DE SERVICIOS PROFESIONALES Y DE APOYO A LA GESTIÓN</v>
      </c>
      <c r="F117" s="90" t="s">
        <v>108</v>
      </c>
      <c r="G117" s="3" t="s">
        <v>117</v>
      </c>
      <c r="H117" s="86" t="s">
        <v>499</v>
      </c>
      <c r="I117" s="54" t="s">
        <v>177</v>
      </c>
      <c r="J117" s="54">
        <v>11</v>
      </c>
      <c r="K117" s="50"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Mejores oportunidades para el desarrollo a través de la cultura, la recreación y el deporte</v>
      </c>
      <c r="L117" s="54">
        <v>1318</v>
      </c>
      <c r="M117" s="86">
        <v>901116240</v>
      </c>
      <c r="N117" s="23" t="s">
        <v>657</v>
      </c>
      <c r="O117" s="21">
        <v>202283066</v>
      </c>
      <c r="P117" s="21"/>
      <c r="Q117" s="22"/>
      <c r="R117" s="54">
        <v>0</v>
      </c>
      <c r="S117" s="103">
        <v>0</v>
      </c>
      <c r="T117" s="22">
        <v>202283066</v>
      </c>
      <c r="U117" s="22">
        <v>0</v>
      </c>
      <c r="V117" s="108" t="s">
        <v>739</v>
      </c>
      <c r="W117" s="107" t="s">
        <v>739</v>
      </c>
      <c r="X117" s="81">
        <v>43183</v>
      </c>
      <c r="Y117" s="17">
        <v>180</v>
      </c>
      <c r="Z117" s="17">
        <v>96</v>
      </c>
      <c r="AA117" s="51"/>
      <c r="AB117" s="17"/>
      <c r="AC117" s="17" t="s">
        <v>760</v>
      </c>
      <c r="AD117" s="17"/>
      <c r="AE117" s="17"/>
      <c r="AF117" s="52">
        <f t="shared" si="4"/>
        <v>0</v>
      </c>
      <c r="AG117" s="53"/>
      <c r="AH117" s="53" t="b">
        <f t="shared" si="5"/>
        <v>0</v>
      </c>
    </row>
    <row r="118" spans="1:34" ht="44.25" customHeight="1" thickBot="1" x14ac:dyDescent="0.3">
      <c r="A118" s="81">
        <v>106</v>
      </c>
      <c r="B118" s="17">
        <v>2017</v>
      </c>
      <c r="C118" s="86" t="s">
        <v>378</v>
      </c>
      <c r="D118" s="90">
        <v>19</v>
      </c>
      <c r="E118" s="3"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'!$B$20,"No ha seleccionado un tipo de contrato válido")))))))))))))))))))</f>
        <v>OTROS</v>
      </c>
      <c r="F118" s="90" t="s">
        <v>109</v>
      </c>
      <c r="G118" s="3" t="s">
        <v>127</v>
      </c>
      <c r="H118" s="86" t="s">
        <v>500</v>
      </c>
      <c r="I118" s="54" t="s">
        <v>177</v>
      </c>
      <c r="J118" s="54">
        <v>19</v>
      </c>
      <c r="K118" s="50"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Seguridad y convivencia para todos</v>
      </c>
      <c r="L118" s="54">
        <v>1323</v>
      </c>
      <c r="M118" s="86">
        <v>900175862</v>
      </c>
      <c r="N118" s="23" t="s">
        <v>658</v>
      </c>
      <c r="O118" s="21">
        <v>137990212</v>
      </c>
      <c r="P118" s="21"/>
      <c r="Q118" s="22"/>
      <c r="R118" s="54">
        <v>0</v>
      </c>
      <c r="S118" s="103">
        <v>0</v>
      </c>
      <c r="T118" s="22">
        <v>137990212</v>
      </c>
      <c r="U118" s="22">
        <v>7031507</v>
      </c>
      <c r="V118" s="108" t="s">
        <v>739</v>
      </c>
      <c r="W118" s="107" t="s">
        <v>739</v>
      </c>
      <c r="X118" s="81">
        <v>43155</v>
      </c>
      <c r="Y118" s="17">
        <v>150</v>
      </c>
      <c r="Z118" s="17">
        <v>97</v>
      </c>
      <c r="AA118" s="51"/>
      <c r="AB118" s="17"/>
      <c r="AC118" s="17" t="s">
        <v>760</v>
      </c>
      <c r="AD118" s="17"/>
      <c r="AE118" s="17"/>
      <c r="AF118" s="52">
        <f t="shared" si="4"/>
        <v>5.0956563498866139E-2</v>
      </c>
      <c r="AG118" s="53"/>
      <c r="AH118" s="53" t="b">
        <f t="shared" si="5"/>
        <v>0</v>
      </c>
    </row>
    <row r="119" spans="1:34" ht="44.25" customHeight="1" thickBot="1" x14ac:dyDescent="0.3">
      <c r="A119" s="81">
        <v>107</v>
      </c>
      <c r="B119" s="17">
        <v>2017</v>
      </c>
      <c r="C119" s="86" t="s">
        <v>379</v>
      </c>
      <c r="D119" s="90">
        <v>4</v>
      </c>
      <c r="E119" s="3"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'!$B$20,"No ha seleccionado un tipo de contrato válido")))))))))))))))))))</f>
        <v>CONTRATOS DE PRESTACIÓN DE SERVICIOS</v>
      </c>
      <c r="F119" s="90" t="s">
        <v>109</v>
      </c>
      <c r="G119" s="3" t="s">
        <v>127</v>
      </c>
      <c r="H119" s="86" t="s">
        <v>501</v>
      </c>
      <c r="I119" s="54" t="s">
        <v>177</v>
      </c>
      <c r="J119" s="54">
        <v>11</v>
      </c>
      <c r="K119" s="50"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Mejores oportunidades para el desarrollo a través de la cultura, la recreación y el deporte</v>
      </c>
      <c r="L119" s="54">
        <v>1318</v>
      </c>
      <c r="M119" s="86">
        <v>830012587</v>
      </c>
      <c r="N119" s="23" t="s">
        <v>659</v>
      </c>
      <c r="O119" s="21">
        <v>264818498</v>
      </c>
      <c r="P119" s="21"/>
      <c r="Q119" s="22"/>
      <c r="R119" s="54">
        <v>0</v>
      </c>
      <c r="S119" s="103">
        <v>0</v>
      </c>
      <c r="T119" s="22">
        <v>264818498</v>
      </c>
      <c r="U119" s="22">
        <v>0</v>
      </c>
      <c r="V119" s="108" t="s">
        <v>740</v>
      </c>
      <c r="W119" s="107" t="s">
        <v>740</v>
      </c>
      <c r="X119" s="81">
        <v>42822</v>
      </c>
      <c r="Y119" s="17">
        <v>180</v>
      </c>
      <c r="Z119" s="17">
        <v>98</v>
      </c>
      <c r="AA119" s="51"/>
      <c r="AB119" s="17"/>
      <c r="AC119" s="17" t="s">
        <v>760</v>
      </c>
      <c r="AD119" s="17"/>
      <c r="AE119" s="17"/>
      <c r="AF119" s="52">
        <f t="shared" si="4"/>
        <v>0</v>
      </c>
      <c r="AG119" s="53"/>
      <c r="AH119" s="53" t="b">
        <f t="shared" si="5"/>
        <v>0</v>
      </c>
    </row>
    <row r="120" spans="1:34" ht="44.25" customHeight="1" thickBot="1" x14ac:dyDescent="0.3">
      <c r="A120" s="81">
        <v>108</v>
      </c>
      <c r="B120" s="17">
        <v>2017</v>
      </c>
      <c r="C120" s="85" t="s">
        <v>380</v>
      </c>
      <c r="D120" s="90">
        <v>4</v>
      </c>
      <c r="E120" s="3"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'!$B$20,"No ha seleccionado un tipo de contrato válido")))))))))))))))))))</f>
        <v>CONTRATOS DE PRESTACIÓN DE SERVICIOS</v>
      </c>
      <c r="F120" s="90" t="s">
        <v>109</v>
      </c>
      <c r="G120" s="3" t="s">
        <v>127</v>
      </c>
      <c r="H120" s="92" t="s">
        <v>502</v>
      </c>
      <c r="I120" s="54" t="s">
        <v>177</v>
      </c>
      <c r="J120" s="54">
        <v>45</v>
      </c>
      <c r="K120" s="50"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54">
        <v>1327</v>
      </c>
      <c r="M120" s="95"/>
      <c r="N120" s="23" t="s">
        <v>660</v>
      </c>
      <c r="O120" s="21">
        <v>329133030</v>
      </c>
      <c r="P120" s="21"/>
      <c r="Q120" s="22"/>
      <c r="R120" s="54">
        <v>0</v>
      </c>
      <c r="S120" s="103">
        <v>0</v>
      </c>
      <c r="T120" s="22">
        <v>329133030</v>
      </c>
      <c r="U120" s="22">
        <v>0</v>
      </c>
      <c r="V120" s="106">
        <v>43011</v>
      </c>
      <c r="W120" s="107">
        <v>43011</v>
      </c>
      <c r="X120" s="81">
        <v>43314</v>
      </c>
      <c r="Y120" s="17">
        <v>300</v>
      </c>
      <c r="Z120" s="17">
        <v>99</v>
      </c>
      <c r="AA120" s="51"/>
      <c r="AB120" s="17"/>
      <c r="AC120" s="17" t="s">
        <v>760</v>
      </c>
      <c r="AD120" s="17"/>
      <c r="AE120" s="17"/>
      <c r="AF120" s="52">
        <f t="shared" si="4"/>
        <v>0</v>
      </c>
      <c r="AG120" s="53"/>
      <c r="AH120" s="53" t="b">
        <f t="shared" si="5"/>
        <v>0</v>
      </c>
    </row>
    <row r="121" spans="1:34" ht="44.25" customHeight="1" thickBot="1" x14ac:dyDescent="0.3">
      <c r="A121" s="81">
        <v>109</v>
      </c>
      <c r="B121" s="17">
        <v>2017</v>
      </c>
      <c r="C121" s="86" t="s">
        <v>381</v>
      </c>
      <c r="D121" s="90">
        <v>4</v>
      </c>
      <c r="E121" s="3"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'!$B$20,"No ha seleccionado un tipo de contrato válido")))))))))))))))))))</f>
        <v>CONTRATOS DE PRESTACIÓN DE SERVICIOS</v>
      </c>
      <c r="F121" s="90" t="s">
        <v>108</v>
      </c>
      <c r="G121" s="3" t="s">
        <v>768</v>
      </c>
      <c r="H121" s="86" t="s">
        <v>503</v>
      </c>
      <c r="I121" s="54" t="s">
        <v>177</v>
      </c>
      <c r="J121" s="54">
        <v>18</v>
      </c>
      <c r="K121" s="50"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Mejor movilidad para todos</v>
      </c>
      <c r="L121" s="54">
        <v>1322</v>
      </c>
      <c r="M121" s="86">
        <v>80761286</v>
      </c>
      <c r="N121" s="23" t="s">
        <v>661</v>
      </c>
      <c r="O121" s="21">
        <v>4277499</v>
      </c>
      <c r="P121" s="21"/>
      <c r="Q121" s="22"/>
      <c r="R121" s="54">
        <v>0</v>
      </c>
      <c r="S121" s="103">
        <v>0</v>
      </c>
      <c r="T121" s="22">
        <v>4277499</v>
      </c>
      <c r="U121" s="22">
        <v>2852101</v>
      </c>
      <c r="V121" s="108" t="s">
        <v>741</v>
      </c>
      <c r="W121" s="108">
        <v>43020</v>
      </c>
      <c r="X121" s="81">
        <v>43100</v>
      </c>
      <c r="Y121" s="17">
        <v>87</v>
      </c>
      <c r="Z121" s="17">
        <v>100</v>
      </c>
      <c r="AA121" s="51"/>
      <c r="AB121" s="17"/>
      <c r="AC121" s="17" t="s">
        <v>760</v>
      </c>
      <c r="AD121" s="17"/>
      <c r="AE121" s="17"/>
      <c r="AF121" s="52">
        <f t="shared" si="4"/>
        <v>0.6667683616056953</v>
      </c>
      <c r="AG121" s="53"/>
      <c r="AH121" s="53" t="b">
        <f t="shared" si="5"/>
        <v>0</v>
      </c>
    </row>
    <row r="122" spans="1:34" ht="44.25" customHeight="1" thickBot="1" x14ac:dyDescent="0.3">
      <c r="A122" s="81">
        <v>110</v>
      </c>
      <c r="B122" s="17">
        <v>2017</v>
      </c>
      <c r="C122" s="86" t="s">
        <v>382</v>
      </c>
      <c r="D122" s="90">
        <v>4</v>
      </c>
      <c r="E122" s="3"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'!$B$20,"No ha seleccionado un tipo de contrato válido")))))))))))))))))))</f>
        <v>CONTRATOS DE PRESTACIÓN DE SERVICIOS</v>
      </c>
      <c r="F122" s="90" t="s">
        <v>106</v>
      </c>
      <c r="G122" s="3" t="s">
        <v>123</v>
      </c>
      <c r="H122" s="86" t="s">
        <v>504</v>
      </c>
      <c r="I122" s="54" t="s">
        <v>177</v>
      </c>
      <c r="J122" s="54">
        <v>45</v>
      </c>
      <c r="K122" s="50"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54">
        <v>1326</v>
      </c>
      <c r="M122" s="86">
        <v>1032450825</v>
      </c>
      <c r="N122" s="23" t="s">
        <v>662</v>
      </c>
      <c r="O122" s="21">
        <v>7596666</v>
      </c>
      <c r="P122" s="21"/>
      <c r="Q122" s="22"/>
      <c r="R122" s="54">
        <v>0</v>
      </c>
      <c r="S122" s="103">
        <v>1</v>
      </c>
      <c r="T122" s="22">
        <v>7596667</v>
      </c>
      <c r="U122" s="22">
        <v>5653333</v>
      </c>
      <c r="V122" s="108" t="s">
        <v>742</v>
      </c>
      <c r="W122" s="108">
        <v>43014</v>
      </c>
      <c r="X122" s="81">
        <v>43100</v>
      </c>
      <c r="Y122" s="17">
        <v>86</v>
      </c>
      <c r="Z122" s="17">
        <v>101</v>
      </c>
      <c r="AA122" s="51"/>
      <c r="AB122" s="17"/>
      <c r="AC122" s="17" t="s">
        <v>760</v>
      </c>
      <c r="AD122" s="17"/>
      <c r="AE122" s="17"/>
      <c r="AF122" s="52">
        <f t="shared" si="4"/>
        <v>0.74418596997867614</v>
      </c>
      <c r="AG122" s="53"/>
      <c r="AH122" s="53" t="b">
        <f t="shared" si="5"/>
        <v>0</v>
      </c>
    </row>
    <row r="123" spans="1:34" ht="44.25" customHeight="1" thickBot="1" x14ac:dyDescent="0.3">
      <c r="A123" s="81">
        <v>111</v>
      </c>
      <c r="B123" s="17">
        <v>2017</v>
      </c>
      <c r="C123" s="86" t="s">
        <v>383</v>
      </c>
      <c r="D123" s="90">
        <v>5</v>
      </c>
      <c r="E123" s="3"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'!$B$20,"No ha seleccionado un tipo de contrato válido")))))))))))))))))))</f>
        <v>CONTRATOS DE PRESTACIÓN DE SERVICIOS PROFESIONALES Y DE APOYO A LA GESTIÓN</v>
      </c>
      <c r="F123" s="90" t="s">
        <v>108</v>
      </c>
      <c r="G123" s="3" t="s">
        <v>117</v>
      </c>
      <c r="H123" s="86" t="s">
        <v>505</v>
      </c>
      <c r="I123" s="54" t="s">
        <v>177</v>
      </c>
      <c r="J123" s="54">
        <v>45</v>
      </c>
      <c r="K123" s="50"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54">
        <v>1326</v>
      </c>
      <c r="M123" s="86">
        <v>79949708</v>
      </c>
      <c r="N123" s="23" t="s">
        <v>663</v>
      </c>
      <c r="O123" s="21">
        <v>16500000</v>
      </c>
      <c r="P123" s="21"/>
      <c r="Q123" s="22"/>
      <c r="R123" s="54">
        <v>0</v>
      </c>
      <c r="S123" s="103">
        <v>0</v>
      </c>
      <c r="T123" s="22">
        <v>16500000</v>
      </c>
      <c r="U123" s="22">
        <v>0</v>
      </c>
      <c r="V123" s="108" t="s">
        <v>742</v>
      </c>
      <c r="W123" s="108" t="s">
        <v>742</v>
      </c>
      <c r="X123" s="81">
        <v>43104</v>
      </c>
      <c r="Y123" s="17">
        <v>90</v>
      </c>
      <c r="Z123" s="17">
        <v>102</v>
      </c>
      <c r="AA123" s="51"/>
      <c r="AB123" s="17"/>
      <c r="AC123" s="17" t="s">
        <v>760</v>
      </c>
      <c r="AD123" s="17"/>
      <c r="AE123" s="17"/>
      <c r="AF123" s="52">
        <f t="shared" si="4"/>
        <v>0</v>
      </c>
      <c r="AG123" s="53"/>
      <c r="AH123" s="53" t="b">
        <f t="shared" si="5"/>
        <v>0</v>
      </c>
    </row>
    <row r="124" spans="1:34" ht="44.25" customHeight="1" thickBot="1" x14ac:dyDescent="0.3">
      <c r="A124" s="81">
        <v>112</v>
      </c>
      <c r="B124" s="17">
        <v>2017</v>
      </c>
      <c r="C124" s="86" t="s">
        <v>384</v>
      </c>
      <c r="D124" s="90">
        <v>5</v>
      </c>
      <c r="E124" s="3"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'!$B$20,"No ha seleccionado un tipo de contrato válido")))))))))))))))))))</f>
        <v>CONTRATOS DE PRESTACIÓN DE SERVICIOS PROFESIONALES Y DE APOYO A LA GESTIÓN</v>
      </c>
      <c r="F124" s="90" t="s">
        <v>108</v>
      </c>
      <c r="G124" s="3" t="s">
        <v>117</v>
      </c>
      <c r="H124" s="86" t="s">
        <v>506</v>
      </c>
      <c r="I124" s="54" t="s">
        <v>177</v>
      </c>
      <c r="J124" s="54">
        <v>45</v>
      </c>
      <c r="K124" s="50"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54">
        <v>1326</v>
      </c>
      <c r="M124" s="86">
        <v>53072790</v>
      </c>
      <c r="N124" s="23" t="s">
        <v>632</v>
      </c>
      <c r="O124" s="21">
        <v>5525000</v>
      </c>
      <c r="P124" s="21"/>
      <c r="Q124" s="22"/>
      <c r="R124" s="54">
        <v>1</v>
      </c>
      <c r="S124" s="103">
        <v>975000</v>
      </c>
      <c r="T124" s="22">
        <v>6500000</v>
      </c>
      <c r="U124" s="22">
        <v>4160000</v>
      </c>
      <c r="V124" s="108" t="s">
        <v>743</v>
      </c>
      <c r="W124" s="108">
        <v>43014</v>
      </c>
      <c r="X124" s="81">
        <v>43100</v>
      </c>
      <c r="Y124" s="17">
        <v>85</v>
      </c>
      <c r="Z124" s="17">
        <v>103</v>
      </c>
      <c r="AA124" s="51"/>
      <c r="AB124" s="17"/>
      <c r="AC124" s="17" t="s">
        <v>760</v>
      </c>
      <c r="AD124" s="17"/>
      <c r="AE124" s="17"/>
      <c r="AF124" s="52">
        <f t="shared" si="4"/>
        <v>0.64</v>
      </c>
      <c r="AG124" s="53"/>
      <c r="AH124" s="53" t="b">
        <f t="shared" si="5"/>
        <v>0</v>
      </c>
    </row>
    <row r="125" spans="1:34" ht="44.25" customHeight="1" thickBot="1" x14ac:dyDescent="0.3">
      <c r="A125" s="81">
        <v>113</v>
      </c>
      <c r="B125" s="17">
        <v>2017</v>
      </c>
      <c r="C125" s="86" t="s">
        <v>385</v>
      </c>
      <c r="D125" s="90">
        <v>5</v>
      </c>
      <c r="E125" s="3"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'!$B$20,"No ha seleccionado un tipo de contrato válido")))))))))))))))))))</f>
        <v>CONTRATOS DE PRESTACIÓN DE SERVICIOS PROFESIONALES Y DE APOYO A LA GESTIÓN</v>
      </c>
      <c r="F125" s="90" t="s">
        <v>108</v>
      </c>
      <c r="G125" s="3" t="s">
        <v>117</v>
      </c>
      <c r="H125" s="86" t="s">
        <v>507</v>
      </c>
      <c r="I125" s="54" t="s">
        <v>176</v>
      </c>
      <c r="J125" s="54">
        <v>0</v>
      </c>
      <c r="K125" s="50"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No ha seleccionado un número de programa</v>
      </c>
      <c r="L125" s="54">
        <v>0</v>
      </c>
      <c r="M125" s="86">
        <v>79942771</v>
      </c>
      <c r="N125" s="23" t="s">
        <v>664</v>
      </c>
      <c r="O125" s="21">
        <v>714000</v>
      </c>
      <c r="P125" s="21"/>
      <c r="Q125" s="22"/>
      <c r="R125" s="54">
        <v>0</v>
      </c>
      <c r="S125" s="103">
        <v>0</v>
      </c>
      <c r="T125" s="22">
        <v>714000</v>
      </c>
      <c r="U125" s="22">
        <v>0</v>
      </c>
      <c r="V125" s="108" t="s">
        <v>743</v>
      </c>
      <c r="W125" s="108" t="s">
        <v>743</v>
      </c>
      <c r="X125" s="81">
        <v>43044</v>
      </c>
      <c r="Y125" s="17">
        <v>30</v>
      </c>
      <c r="Z125" s="17">
        <v>104</v>
      </c>
      <c r="AA125" s="51"/>
      <c r="AB125" s="17"/>
      <c r="AC125" s="17" t="s">
        <v>760</v>
      </c>
      <c r="AD125" s="17"/>
      <c r="AE125" s="17"/>
      <c r="AF125" s="52">
        <f t="shared" si="4"/>
        <v>0</v>
      </c>
      <c r="AG125" s="53"/>
      <c r="AH125" s="53" t="b">
        <f t="shared" si="5"/>
        <v>1</v>
      </c>
    </row>
    <row r="126" spans="1:34" ht="44.25" customHeight="1" thickBot="1" x14ac:dyDescent="0.3">
      <c r="A126" s="81">
        <v>114</v>
      </c>
      <c r="B126" s="17">
        <v>2017</v>
      </c>
      <c r="C126" s="86" t="s">
        <v>386</v>
      </c>
      <c r="D126" s="90">
        <v>5</v>
      </c>
      <c r="E126" s="3"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'!$B$20,"No ha seleccionado un tipo de contrato válido")))))))))))))))))))</f>
        <v>CONTRATOS DE PRESTACIÓN DE SERVICIOS PROFESIONALES Y DE APOYO A LA GESTIÓN</v>
      </c>
      <c r="F126" s="90" t="s">
        <v>108</v>
      </c>
      <c r="G126" s="3" t="s">
        <v>117</v>
      </c>
      <c r="H126" s="86" t="s">
        <v>508</v>
      </c>
      <c r="I126" s="54" t="s">
        <v>176</v>
      </c>
      <c r="J126" s="54">
        <v>1</v>
      </c>
      <c r="K126" s="50"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Prevención y atención de la maternidad y la paternidad tempranas</v>
      </c>
      <c r="L126" s="54">
        <v>0</v>
      </c>
      <c r="M126" s="86">
        <v>900757560</v>
      </c>
      <c r="N126" s="23" t="s">
        <v>665</v>
      </c>
      <c r="O126" s="21">
        <v>3935275</v>
      </c>
      <c r="P126" s="21"/>
      <c r="Q126" s="22"/>
      <c r="R126" s="54">
        <v>0</v>
      </c>
      <c r="S126" s="103">
        <v>0</v>
      </c>
      <c r="T126" s="22">
        <v>3935275</v>
      </c>
      <c r="U126" s="22">
        <v>714000</v>
      </c>
      <c r="V126" s="108" t="s">
        <v>744</v>
      </c>
      <c r="W126" s="108" t="s">
        <v>744</v>
      </c>
      <c r="X126" s="81">
        <v>43199</v>
      </c>
      <c r="Y126" s="17">
        <v>180</v>
      </c>
      <c r="Z126" s="17">
        <v>105</v>
      </c>
      <c r="AA126" s="51"/>
      <c r="AB126" s="51" t="s">
        <v>760</v>
      </c>
      <c r="AC126" s="17"/>
      <c r="AD126" s="17"/>
      <c r="AE126" s="17"/>
      <c r="AF126" s="52">
        <f t="shared" si="4"/>
        <v>0.18143585899333592</v>
      </c>
      <c r="AG126" s="53"/>
      <c r="AH126" s="53" t="b">
        <f t="shared" si="5"/>
        <v>0</v>
      </c>
    </row>
    <row r="127" spans="1:34" ht="44.25" customHeight="1" thickBot="1" x14ac:dyDescent="0.3">
      <c r="A127" s="81">
        <v>115</v>
      </c>
      <c r="B127" s="17">
        <v>2017</v>
      </c>
      <c r="C127" s="86" t="s">
        <v>387</v>
      </c>
      <c r="D127" s="90">
        <v>6</v>
      </c>
      <c r="E127" s="3"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'!$B$20,"No ha seleccionado un tipo de contrato válido")))))))))))))))))))</f>
        <v>COMPRAVENTA DE BIENES MUEBLES</v>
      </c>
      <c r="F127" s="90" t="s">
        <v>105</v>
      </c>
      <c r="G127" s="3" t="s">
        <v>123</v>
      </c>
      <c r="H127" s="86" t="s">
        <v>509</v>
      </c>
      <c r="I127" s="54" t="s">
        <v>177</v>
      </c>
      <c r="J127" s="54">
        <v>11</v>
      </c>
      <c r="K127" s="50"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Mejores oportunidades para el desarrollo a través de la cultura, la recreación y el deporte</v>
      </c>
      <c r="L127" s="54">
        <v>1318</v>
      </c>
      <c r="M127" s="86">
        <v>80220338</v>
      </c>
      <c r="N127" s="23" t="s">
        <v>666</v>
      </c>
      <c r="O127" s="21">
        <v>11550000</v>
      </c>
      <c r="P127" s="21"/>
      <c r="Q127" s="22"/>
      <c r="R127" s="54">
        <v>0</v>
      </c>
      <c r="S127" s="103">
        <v>0</v>
      </c>
      <c r="T127" s="22">
        <v>11550000</v>
      </c>
      <c r="U127" s="22">
        <v>0</v>
      </c>
      <c r="V127" s="108" t="s">
        <v>745</v>
      </c>
      <c r="W127" s="108" t="s">
        <v>745</v>
      </c>
      <c r="X127" s="81">
        <v>43228</v>
      </c>
      <c r="Y127" s="17">
        <v>210</v>
      </c>
      <c r="Z127" s="17">
        <v>106</v>
      </c>
      <c r="AA127" s="51"/>
      <c r="AB127" s="51"/>
      <c r="AC127" s="17" t="s">
        <v>760</v>
      </c>
      <c r="AD127" s="17"/>
      <c r="AE127" s="17"/>
      <c r="AF127" s="52">
        <f t="shared" si="4"/>
        <v>0</v>
      </c>
      <c r="AG127" s="53"/>
      <c r="AH127" s="53" t="b">
        <f t="shared" si="5"/>
        <v>0</v>
      </c>
    </row>
    <row r="128" spans="1:34" ht="44.25" customHeight="1" thickBot="1" x14ac:dyDescent="0.3">
      <c r="A128" s="81">
        <v>116</v>
      </c>
      <c r="B128" s="17">
        <v>2017</v>
      </c>
      <c r="C128" s="86" t="s">
        <v>388</v>
      </c>
      <c r="D128" s="90">
        <v>4</v>
      </c>
      <c r="E128" s="3"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'!$B$20,"No ha seleccionado un tipo de contrato válido")))))))))))))))))))</f>
        <v>CONTRATOS DE PRESTACIÓN DE SERVICIOS</v>
      </c>
      <c r="F128" s="90" t="s">
        <v>105</v>
      </c>
      <c r="G128" s="3" t="s">
        <v>123</v>
      </c>
      <c r="H128" s="86" t="s">
        <v>510</v>
      </c>
      <c r="I128" s="54" t="s">
        <v>177</v>
      </c>
      <c r="J128" s="54">
        <v>45</v>
      </c>
      <c r="K128" s="50"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54">
        <v>1327</v>
      </c>
      <c r="M128" s="86">
        <v>900347030</v>
      </c>
      <c r="N128" s="23" t="s">
        <v>667</v>
      </c>
      <c r="O128" s="21">
        <v>14100000</v>
      </c>
      <c r="P128" s="21"/>
      <c r="Q128" s="22"/>
      <c r="R128" s="54">
        <v>0</v>
      </c>
      <c r="S128" s="103">
        <v>0</v>
      </c>
      <c r="T128" s="22">
        <v>14100000</v>
      </c>
      <c r="U128" s="22">
        <v>0</v>
      </c>
      <c r="V128" s="108" t="s">
        <v>745</v>
      </c>
      <c r="W128" s="108" t="s">
        <v>745</v>
      </c>
      <c r="X128" s="81">
        <v>43320</v>
      </c>
      <c r="Y128" s="17">
        <v>300</v>
      </c>
      <c r="Z128" s="17">
        <v>107</v>
      </c>
      <c r="AA128" s="51"/>
      <c r="AB128" s="51" t="s">
        <v>760</v>
      </c>
      <c r="AC128" s="17"/>
      <c r="AD128" s="17"/>
      <c r="AE128" s="17"/>
      <c r="AF128" s="52">
        <f t="shared" si="4"/>
        <v>0</v>
      </c>
      <c r="AG128" s="53"/>
      <c r="AH128" s="53" t="b">
        <f t="shared" si="5"/>
        <v>0</v>
      </c>
    </row>
    <row r="129" spans="1:34" ht="44.25" customHeight="1" thickBot="1" x14ac:dyDescent="0.3">
      <c r="A129" s="81">
        <v>117</v>
      </c>
      <c r="B129" s="17">
        <v>2017</v>
      </c>
      <c r="C129" s="86" t="s">
        <v>389</v>
      </c>
      <c r="D129" s="90">
        <v>3</v>
      </c>
      <c r="E129" s="3"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'!$B$20,"No ha seleccionado un tipo de contrato válido")))))))))))))))))))</f>
        <v>INTERVENTORÍA</v>
      </c>
      <c r="F129" s="90" t="s">
        <v>105</v>
      </c>
      <c r="G129" s="3" t="s">
        <v>123</v>
      </c>
      <c r="H129" s="86" t="s">
        <v>511</v>
      </c>
      <c r="I129" s="54" t="s">
        <v>177</v>
      </c>
      <c r="J129" s="54">
        <v>19</v>
      </c>
      <c r="K129" s="50"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Seguridad y convivencia para todos</v>
      </c>
      <c r="L129" s="54">
        <v>1323</v>
      </c>
      <c r="M129" s="86">
        <v>900072040</v>
      </c>
      <c r="N129" s="23" t="s">
        <v>668</v>
      </c>
      <c r="O129" s="21">
        <v>11200000</v>
      </c>
      <c r="P129" s="21"/>
      <c r="Q129" s="22"/>
      <c r="R129" s="54">
        <v>0</v>
      </c>
      <c r="S129" s="103">
        <v>0</v>
      </c>
      <c r="T129" s="22">
        <v>11200000</v>
      </c>
      <c r="U129" s="22">
        <v>2240000</v>
      </c>
      <c r="V129" s="108" t="s">
        <v>745</v>
      </c>
      <c r="W129" s="108" t="s">
        <v>745</v>
      </c>
      <c r="X129" s="81">
        <v>43167</v>
      </c>
      <c r="Y129" s="17">
        <v>150</v>
      </c>
      <c r="Z129" s="17">
        <v>108</v>
      </c>
      <c r="AA129" s="51"/>
      <c r="AB129" s="51" t="s">
        <v>760</v>
      </c>
      <c r="AC129" s="17"/>
      <c r="AD129" s="17"/>
      <c r="AE129" s="17"/>
      <c r="AF129" s="52">
        <f t="shared" si="4"/>
        <v>0.2</v>
      </c>
      <c r="AG129" s="53"/>
      <c r="AH129" s="53" t="b">
        <f t="shared" si="5"/>
        <v>0</v>
      </c>
    </row>
    <row r="130" spans="1:34" ht="44.25" customHeight="1" thickBot="1" x14ac:dyDescent="0.3">
      <c r="A130" s="81">
        <v>118</v>
      </c>
      <c r="B130" s="17">
        <v>2017</v>
      </c>
      <c r="C130" s="86" t="s">
        <v>390</v>
      </c>
      <c r="D130" s="90">
        <v>3</v>
      </c>
      <c r="E130" s="3"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'!$B$20,"No ha seleccionado un tipo de contrato válido")))))))))))))))))))</f>
        <v>INTERVENTORÍA</v>
      </c>
      <c r="F130" s="90" t="s">
        <v>105</v>
      </c>
      <c r="G130" s="3" t="s">
        <v>123</v>
      </c>
      <c r="H130" s="86" t="s">
        <v>512</v>
      </c>
      <c r="I130" s="54" t="s">
        <v>177</v>
      </c>
      <c r="J130" s="54">
        <v>45</v>
      </c>
      <c r="K130" s="50"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54">
        <v>1326</v>
      </c>
      <c r="M130" s="86">
        <v>79969466</v>
      </c>
      <c r="N130" s="23" t="s">
        <v>669</v>
      </c>
      <c r="O130" s="21">
        <v>15269166</v>
      </c>
      <c r="P130" s="21"/>
      <c r="Q130" s="22"/>
      <c r="R130" s="54">
        <v>0</v>
      </c>
      <c r="S130" s="103">
        <v>0</v>
      </c>
      <c r="T130" s="22">
        <v>15269166</v>
      </c>
      <c r="U130" s="22">
        <v>10667500</v>
      </c>
      <c r="V130" s="108" t="s">
        <v>746</v>
      </c>
      <c r="W130" s="108">
        <v>43027</v>
      </c>
      <c r="X130" s="81">
        <v>43100</v>
      </c>
      <c r="Y130" s="17">
        <v>72</v>
      </c>
      <c r="Z130" s="17">
        <v>109</v>
      </c>
      <c r="AA130" s="51"/>
      <c r="AB130" s="17"/>
      <c r="AC130" s="17" t="s">
        <v>760</v>
      </c>
      <c r="AD130" s="17"/>
      <c r="AE130" s="17"/>
      <c r="AF130" s="52">
        <f t="shared" si="4"/>
        <v>0.69863016748917395</v>
      </c>
      <c r="AG130" s="53"/>
      <c r="AH130" s="53" t="b">
        <f t="shared" si="5"/>
        <v>0</v>
      </c>
    </row>
    <row r="131" spans="1:34" ht="44.25" customHeight="1" thickBot="1" x14ac:dyDescent="0.3">
      <c r="A131" s="81">
        <v>119</v>
      </c>
      <c r="B131" s="17">
        <v>2017</v>
      </c>
      <c r="C131" s="86" t="s">
        <v>391</v>
      </c>
      <c r="D131" s="90">
        <v>3</v>
      </c>
      <c r="E131" s="3"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'!$B$20,"No ha seleccionado un tipo de contrato válido")))))))))))))))))))</f>
        <v>INTERVENTORÍA</v>
      </c>
      <c r="F131" s="90" t="s">
        <v>105</v>
      </c>
      <c r="G131" s="3" t="s">
        <v>123</v>
      </c>
      <c r="H131" s="86" t="s">
        <v>513</v>
      </c>
      <c r="I131" s="54" t="s">
        <v>177</v>
      </c>
      <c r="J131" s="54">
        <v>45</v>
      </c>
      <c r="K131" s="50"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54">
        <v>1326</v>
      </c>
      <c r="M131" s="86">
        <v>860029120</v>
      </c>
      <c r="N131" s="23" t="s">
        <v>670</v>
      </c>
      <c r="O131" s="21">
        <v>456124149</v>
      </c>
      <c r="P131" s="21"/>
      <c r="Q131" s="22"/>
      <c r="R131" s="54">
        <v>1</v>
      </c>
      <c r="S131" s="103">
        <v>0</v>
      </c>
      <c r="T131" s="22">
        <v>456124149</v>
      </c>
      <c r="U131" s="22">
        <v>42506800</v>
      </c>
      <c r="V131" s="108" t="s">
        <v>747</v>
      </c>
      <c r="W131" s="108" t="s">
        <v>747</v>
      </c>
      <c r="X131" s="81">
        <v>43181</v>
      </c>
      <c r="Y131" s="17">
        <v>150</v>
      </c>
      <c r="Z131" s="17">
        <v>110</v>
      </c>
      <c r="AA131" s="51"/>
      <c r="AB131" s="17"/>
      <c r="AC131" s="17" t="s">
        <v>760</v>
      </c>
      <c r="AD131" s="17"/>
      <c r="AE131" s="17"/>
      <c r="AF131" s="52">
        <f t="shared" si="4"/>
        <v>9.3191294723577553E-2</v>
      </c>
      <c r="AG131" s="53"/>
      <c r="AH131" s="53" t="b">
        <f t="shared" si="5"/>
        <v>0</v>
      </c>
    </row>
    <row r="132" spans="1:34" ht="44.25" customHeight="1" thickBot="1" x14ac:dyDescent="0.3">
      <c r="A132" s="81">
        <v>120</v>
      </c>
      <c r="B132" s="17">
        <v>2017</v>
      </c>
      <c r="C132" s="85" t="s">
        <v>392</v>
      </c>
      <c r="D132" s="90">
        <v>5</v>
      </c>
      <c r="E132" s="3"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'!$B$20,"No ha seleccionado un tipo de contrato válido")))))))))))))))))))</f>
        <v>CONTRATOS DE PRESTACIÓN DE SERVICIOS PROFESIONALES Y DE APOYO A LA GESTIÓN</v>
      </c>
      <c r="F132" s="90" t="s">
        <v>108</v>
      </c>
      <c r="G132" s="3" t="s">
        <v>117</v>
      </c>
      <c r="H132" s="94" t="s">
        <v>514</v>
      </c>
      <c r="I132" s="54" t="s">
        <v>177</v>
      </c>
      <c r="J132" s="54">
        <v>15</v>
      </c>
      <c r="K132" s="50"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Recuperación, incorporación, vida urbana y control de la ilegalidad</v>
      </c>
      <c r="L132" s="54">
        <v>1319</v>
      </c>
      <c r="M132" s="95" t="s">
        <v>554</v>
      </c>
      <c r="N132" s="23" t="s">
        <v>671</v>
      </c>
      <c r="O132" s="21">
        <v>215904229</v>
      </c>
      <c r="P132" s="21"/>
      <c r="Q132" s="22"/>
      <c r="R132" s="54">
        <v>0</v>
      </c>
      <c r="S132" s="103">
        <v>0</v>
      </c>
      <c r="T132" s="22">
        <v>215904229</v>
      </c>
      <c r="U132" s="22">
        <v>0</v>
      </c>
      <c r="V132" s="106">
        <v>43041</v>
      </c>
      <c r="W132" s="108">
        <v>43041</v>
      </c>
      <c r="X132" s="105">
        <v>43221</v>
      </c>
      <c r="Y132" s="17">
        <v>30</v>
      </c>
      <c r="Z132" s="17">
        <v>111</v>
      </c>
      <c r="AA132" s="51"/>
      <c r="AB132" s="17"/>
      <c r="AC132" s="17" t="s">
        <v>760</v>
      </c>
      <c r="AD132" s="17"/>
      <c r="AE132" s="17"/>
      <c r="AF132" s="52">
        <f t="shared" si="4"/>
        <v>0</v>
      </c>
      <c r="AG132" s="53"/>
      <c r="AH132" s="53" t="b">
        <f t="shared" si="5"/>
        <v>0</v>
      </c>
    </row>
    <row r="133" spans="1:34" ht="44.25" customHeight="1" thickBot="1" x14ac:dyDescent="0.3">
      <c r="A133" s="81">
        <v>121</v>
      </c>
      <c r="B133" s="17">
        <v>2017</v>
      </c>
      <c r="C133" s="85" t="s">
        <v>393</v>
      </c>
      <c r="D133" s="90">
        <v>2</v>
      </c>
      <c r="E133" s="3"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'!$B$20,"No ha seleccionado un tipo de contrato válido")))))))))))))))))))</f>
        <v>CONSULTORÍA</v>
      </c>
      <c r="F133" s="90" t="s">
        <v>887</v>
      </c>
      <c r="G133" s="3" t="s">
        <v>123</v>
      </c>
      <c r="H133" s="90" t="s">
        <v>515</v>
      </c>
      <c r="I133" s="54" t="s">
        <v>177</v>
      </c>
      <c r="J133" s="54">
        <v>45</v>
      </c>
      <c r="K133" s="50"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Gobernanza e influencia local, regional e internacional</v>
      </c>
      <c r="L133" s="54">
        <v>1326</v>
      </c>
      <c r="M133" s="89">
        <v>900305433</v>
      </c>
      <c r="N133" s="23" t="s">
        <v>672</v>
      </c>
      <c r="O133" s="21">
        <v>109000000</v>
      </c>
      <c r="P133" s="21"/>
      <c r="Q133" s="22"/>
      <c r="R133" s="54">
        <v>0</v>
      </c>
      <c r="S133" s="103">
        <v>0</v>
      </c>
      <c r="T133" s="22">
        <v>109000000</v>
      </c>
      <c r="U133" s="22">
        <v>0</v>
      </c>
      <c r="V133" s="106">
        <v>43046</v>
      </c>
      <c r="W133" s="108">
        <v>43046</v>
      </c>
      <c r="X133" s="105">
        <v>43226</v>
      </c>
      <c r="Y133" s="17">
        <v>180</v>
      </c>
      <c r="Z133" s="17">
        <v>112</v>
      </c>
      <c r="AA133" s="51"/>
      <c r="AB133" s="17" t="s">
        <v>760</v>
      </c>
      <c r="AC133" s="17"/>
      <c r="AD133" s="17"/>
      <c r="AE133" s="17"/>
      <c r="AF133" s="52">
        <f t="shared" si="4"/>
        <v>0</v>
      </c>
      <c r="AG133" s="53"/>
      <c r="AH133" s="53" t="b">
        <f t="shared" si="5"/>
        <v>0</v>
      </c>
    </row>
    <row r="134" spans="1:34" ht="44.25" customHeight="1" thickBot="1" x14ac:dyDescent="0.3">
      <c r="A134" s="81">
        <v>122</v>
      </c>
      <c r="B134" s="17">
        <v>2017</v>
      </c>
      <c r="C134" s="85" t="s">
        <v>394</v>
      </c>
      <c r="D134" s="90">
        <v>11</v>
      </c>
      <c r="E134" s="3"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'!$B$20,"No ha seleccionado un tipo de contrato válido")))))))))))))))))))</f>
        <v>SUMINISTRO</v>
      </c>
      <c r="F134" s="90" t="s">
        <v>109</v>
      </c>
      <c r="G134" s="3" t="s">
        <v>127</v>
      </c>
      <c r="H134" s="81" t="s">
        <v>516</v>
      </c>
      <c r="I134" s="54" t="s">
        <v>177</v>
      </c>
      <c r="J134" s="54">
        <v>45</v>
      </c>
      <c r="K134" s="50"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54">
        <v>1327</v>
      </c>
      <c r="M134" s="86">
        <v>830012587</v>
      </c>
      <c r="N134" s="23" t="s">
        <v>659</v>
      </c>
      <c r="O134" s="21">
        <v>117974617</v>
      </c>
      <c r="P134" s="21"/>
      <c r="Q134" s="22"/>
      <c r="R134" s="54">
        <v>0</v>
      </c>
      <c r="S134" s="103">
        <v>0</v>
      </c>
      <c r="T134" s="22">
        <v>117974617</v>
      </c>
      <c r="U134" s="22">
        <v>0</v>
      </c>
      <c r="V134" s="106"/>
      <c r="W134" s="108">
        <v>43048</v>
      </c>
      <c r="X134" s="105">
        <v>43351</v>
      </c>
      <c r="Y134" s="17">
        <v>300</v>
      </c>
      <c r="Z134" s="17">
        <v>113</v>
      </c>
      <c r="AA134" s="51"/>
      <c r="AB134" s="17" t="s">
        <v>760</v>
      </c>
      <c r="AC134" s="17"/>
      <c r="AD134" s="17"/>
      <c r="AE134" s="17"/>
      <c r="AF134" s="52">
        <f t="shared" si="4"/>
        <v>0</v>
      </c>
      <c r="AG134" s="53"/>
      <c r="AH134" s="53" t="b">
        <f t="shared" si="5"/>
        <v>0</v>
      </c>
    </row>
    <row r="135" spans="1:34" ht="44.25" customHeight="1" thickBot="1" x14ac:dyDescent="0.3">
      <c r="A135" s="81">
        <v>123</v>
      </c>
      <c r="B135" s="17">
        <v>2017</v>
      </c>
      <c r="C135" s="85" t="s">
        <v>395</v>
      </c>
      <c r="D135" s="90">
        <v>4</v>
      </c>
      <c r="E135" s="3"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'!$B$20,"No ha seleccionado un tipo de contrato válido")))))))))))))))))))</f>
        <v>CONTRATOS DE PRESTACIÓN DE SERVICIOS</v>
      </c>
      <c r="F135" s="90" t="s">
        <v>108</v>
      </c>
      <c r="G135" s="3" t="s">
        <v>769</v>
      </c>
      <c r="H135" s="81" t="s">
        <v>517</v>
      </c>
      <c r="I135" s="54" t="s">
        <v>177</v>
      </c>
      <c r="J135" s="54">
        <v>45</v>
      </c>
      <c r="K135" s="50"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54">
        <v>1326</v>
      </c>
      <c r="M135" s="86">
        <v>830128286</v>
      </c>
      <c r="N135" s="23" t="s">
        <v>673</v>
      </c>
      <c r="O135" s="21">
        <v>130866990</v>
      </c>
      <c r="P135" s="21"/>
      <c r="Q135" s="22"/>
      <c r="R135" s="54">
        <v>0</v>
      </c>
      <c r="S135" s="103"/>
      <c r="T135" s="22">
        <v>130866990</v>
      </c>
      <c r="U135" s="22">
        <v>0</v>
      </c>
      <c r="V135" s="106">
        <v>43048</v>
      </c>
      <c r="W135" s="106">
        <v>43048</v>
      </c>
      <c r="X135" s="105">
        <v>43139</v>
      </c>
      <c r="Y135" s="17">
        <v>90</v>
      </c>
      <c r="Z135" s="17">
        <v>114</v>
      </c>
      <c r="AA135" s="51"/>
      <c r="AB135" s="17" t="s">
        <v>760</v>
      </c>
      <c r="AC135" s="17"/>
      <c r="AD135" s="17"/>
      <c r="AE135" s="17"/>
      <c r="AF135" s="52">
        <f t="shared" si="4"/>
        <v>0</v>
      </c>
      <c r="AG135" s="53"/>
      <c r="AH135" s="53" t="b">
        <f t="shared" si="5"/>
        <v>0</v>
      </c>
    </row>
    <row r="136" spans="1:34" ht="44.25" customHeight="1" thickBot="1" x14ac:dyDescent="0.3">
      <c r="A136" s="81">
        <v>124</v>
      </c>
      <c r="B136" s="17">
        <v>2017</v>
      </c>
      <c r="C136" s="85" t="s">
        <v>396</v>
      </c>
      <c r="D136" s="90">
        <v>1</v>
      </c>
      <c r="E136" s="3"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'!$B$20,"No ha seleccionado un tipo de contrato válido")))))))))))))))))))</f>
        <v>OBRA PÚBLICA</v>
      </c>
      <c r="F136" s="90" t="s">
        <v>106</v>
      </c>
      <c r="G136" s="3" t="s">
        <v>123</v>
      </c>
      <c r="H136" s="90" t="s">
        <v>518</v>
      </c>
      <c r="I136" s="54" t="s">
        <v>177</v>
      </c>
      <c r="J136" s="54">
        <v>18</v>
      </c>
      <c r="K136" s="50"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Mejor movilidad para todos</v>
      </c>
      <c r="L136" s="54">
        <v>1322</v>
      </c>
      <c r="M136" s="95" t="s">
        <v>555</v>
      </c>
      <c r="N136" s="23" t="s">
        <v>674</v>
      </c>
      <c r="O136" s="21">
        <v>4000000000</v>
      </c>
      <c r="P136" s="21"/>
      <c r="Q136" s="22"/>
      <c r="R136" s="54">
        <v>0</v>
      </c>
      <c r="S136" s="103">
        <v>0</v>
      </c>
      <c r="T136" s="22">
        <v>4000000000</v>
      </c>
      <c r="U136" s="22">
        <v>0</v>
      </c>
      <c r="V136" s="106">
        <v>43059</v>
      </c>
      <c r="W136" s="106">
        <v>43059</v>
      </c>
      <c r="X136" s="105">
        <v>43150</v>
      </c>
      <c r="Y136" s="17">
        <v>90</v>
      </c>
      <c r="Z136" s="17">
        <v>115</v>
      </c>
      <c r="AA136" s="51"/>
      <c r="AB136" s="17" t="s">
        <v>760</v>
      </c>
      <c r="AC136" s="17"/>
      <c r="AD136" s="17"/>
      <c r="AE136" s="17"/>
      <c r="AF136" s="52">
        <f t="shared" si="4"/>
        <v>0</v>
      </c>
      <c r="AG136" s="53"/>
      <c r="AH136" s="53" t="b">
        <f t="shared" si="5"/>
        <v>0</v>
      </c>
    </row>
    <row r="137" spans="1:34" ht="44.25" customHeight="1" thickBot="1" x14ac:dyDescent="0.3">
      <c r="A137" s="81">
        <v>125</v>
      </c>
      <c r="B137" s="17">
        <v>2017</v>
      </c>
      <c r="C137" s="85" t="s">
        <v>397</v>
      </c>
      <c r="D137" s="90">
        <v>1</v>
      </c>
      <c r="E137" s="3"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'!$B$20,"No ha seleccionado un tipo de contrato válido")))))))))))))))))))</f>
        <v>OBRA PÚBLICA</v>
      </c>
      <c r="F137" s="90" t="s">
        <v>106</v>
      </c>
      <c r="G137" s="3" t="s">
        <v>123</v>
      </c>
      <c r="H137" s="90" t="s">
        <v>519</v>
      </c>
      <c r="I137" s="54" t="s">
        <v>177</v>
      </c>
      <c r="J137" s="54">
        <v>18</v>
      </c>
      <c r="K137" s="50"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Mejor movilidad para todos</v>
      </c>
      <c r="L137" s="54">
        <v>1322</v>
      </c>
      <c r="M137" s="96"/>
      <c r="N137" s="23" t="s">
        <v>675</v>
      </c>
      <c r="O137" s="21">
        <v>4000000000</v>
      </c>
      <c r="P137" s="21"/>
      <c r="Q137" s="22"/>
      <c r="R137" s="54">
        <v>0</v>
      </c>
      <c r="S137" s="103">
        <v>0</v>
      </c>
      <c r="T137" s="22">
        <v>4000000000</v>
      </c>
      <c r="U137" s="22">
        <v>0</v>
      </c>
      <c r="V137" s="106" t="s">
        <v>748</v>
      </c>
      <c r="W137" s="106">
        <v>43062</v>
      </c>
      <c r="X137" s="105">
        <v>43091</v>
      </c>
      <c r="Y137" s="17">
        <v>30</v>
      </c>
      <c r="Z137" s="17">
        <v>116</v>
      </c>
      <c r="AA137" s="51"/>
      <c r="AB137" s="17" t="s">
        <v>760</v>
      </c>
      <c r="AC137" s="17"/>
      <c r="AD137" s="17"/>
      <c r="AE137" s="17"/>
      <c r="AF137" s="52">
        <f t="shared" si="4"/>
        <v>0</v>
      </c>
      <c r="AG137" s="53"/>
      <c r="AH137" s="53" t="b">
        <f t="shared" si="5"/>
        <v>0</v>
      </c>
    </row>
    <row r="138" spans="1:34" ht="44.25" customHeight="1" thickBot="1" x14ac:dyDescent="0.3">
      <c r="A138" s="81">
        <v>126</v>
      </c>
      <c r="B138" s="17">
        <v>2017</v>
      </c>
      <c r="C138" s="89" t="s">
        <v>398</v>
      </c>
      <c r="D138" s="90">
        <v>6</v>
      </c>
      <c r="E138" s="3"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'!$B$20,"No ha seleccionado un tipo de contrato válido")))))))))))))))))))</f>
        <v>COMPRAVENTA DE BIENES MUEBLES</v>
      </c>
      <c r="F138" s="90" t="s">
        <v>105</v>
      </c>
      <c r="G138" s="3" t="s">
        <v>123</v>
      </c>
      <c r="H138" s="90" t="s">
        <v>520</v>
      </c>
      <c r="I138" s="54" t="s">
        <v>177</v>
      </c>
      <c r="J138" s="54">
        <v>18</v>
      </c>
      <c r="K138" s="50"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Mejor movilidad para todos</v>
      </c>
      <c r="L138" s="54">
        <v>1322</v>
      </c>
      <c r="M138" s="89">
        <v>900922935</v>
      </c>
      <c r="N138" s="23" t="s">
        <v>676</v>
      </c>
      <c r="O138" s="21">
        <v>18770227</v>
      </c>
      <c r="P138" s="21"/>
      <c r="Q138" s="22"/>
      <c r="R138" s="54">
        <v>0</v>
      </c>
      <c r="S138" s="103">
        <v>0</v>
      </c>
      <c r="T138" s="22">
        <v>18770227</v>
      </c>
      <c r="U138" s="22">
        <v>0</v>
      </c>
      <c r="V138" s="119" t="s">
        <v>749</v>
      </c>
      <c r="W138" s="106" t="s">
        <v>749</v>
      </c>
      <c r="X138" s="105">
        <v>43105</v>
      </c>
      <c r="Y138" s="17">
        <v>30</v>
      </c>
      <c r="Z138" s="17">
        <v>117</v>
      </c>
      <c r="AA138" s="51"/>
      <c r="AB138" s="17" t="s">
        <v>760</v>
      </c>
      <c r="AC138" s="17"/>
      <c r="AD138" s="17"/>
      <c r="AE138" s="17"/>
      <c r="AF138" s="52">
        <f t="shared" si="4"/>
        <v>0</v>
      </c>
      <c r="AG138" s="53"/>
      <c r="AH138" s="53" t="b">
        <f t="shared" si="5"/>
        <v>0</v>
      </c>
    </row>
    <row r="139" spans="1:34" ht="44.25" customHeight="1" thickBot="1" x14ac:dyDescent="0.3">
      <c r="A139" s="81">
        <v>127</v>
      </c>
      <c r="B139" s="17">
        <v>2017</v>
      </c>
      <c r="C139" s="89" t="s">
        <v>399</v>
      </c>
      <c r="D139" s="90">
        <v>4</v>
      </c>
      <c r="E139" s="3"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'!$B$20,"No ha seleccionado un tipo de contrato válido")))))))))))))))))))</f>
        <v>CONTRATOS DE PRESTACIÓN DE SERVICIOS</v>
      </c>
      <c r="F139" s="90" t="s">
        <v>109</v>
      </c>
      <c r="G139" s="3" t="s">
        <v>127</v>
      </c>
      <c r="H139" s="90" t="s">
        <v>521</v>
      </c>
      <c r="I139" s="54" t="s">
        <v>177</v>
      </c>
      <c r="J139" s="54">
        <v>11</v>
      </c>
      <c r="K139" s="50"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Mejores oportunidades para el desarrollo a través de la cultura, la recreación y el deporte</v>
      </c>
      <c r="L139" s="54">
        <v>1318</v>
      </c>
      <c r="M139" s="89">
        <v>900017160</v>
      </c>
      <c r="N139" s="23" t="s">
        <v>677</v>
      </c>
      <c r="O139" s="21">
        <v>145962817</v>
      </c>
      <c r="P139" s="21"/>
      <c r="Q139" s="22"/>
      <c r="R139" s="54">
        <v>0</v>
      </c>
      <c r="S139" s="103">
        <v>0</v>
      </c>
      <c r="T139" s="22">
        <v>145962817</v>
      </c>
      <c r="U139" s="22">
        <v>0</v>
      </c>
      <c r="V139" s="119" t="s">
        <v>749</v>
      </c>
      <c r="W139" s="120" t="s">
        <v>749</v>
      </c>
      <c r="X139" s="121">
        <v>43225</v>
      </c>
      <c r="Y139" s="17">
        <v>180</v>
      </c>
      <c r="Z139" s="17">
        <v>118</v>
      </c>
      <c r="AA139" s="51"/>
      <c r="AB139" s="17" t="s">
        <v>760</v>
      </c>
      <c r="AC139" s="17"/>
      <c r="AD139" s="17"/>
      <c r="AE139" s="17"/>
      <c r="AF139" s="52">
        <f t="shared" si="4"/>
        <v>0</v>
      </c>
      <c r="AG139" s="53"/>
      <c r="AH139" s="53" t="b">
        <f t="shared" si="5"/>
        <v>0</v>
      </c>
    </row>
    <row r="140" spans="1:34" ht="44.25" customHeight="1" thickBot="1" x14ac:dyDescent="0.3">
      <c r="A140" s="81">
        <v>128</v>
      </c>
      <c r="B140" s="17">
        <v>2017</v>
      </c>
      <c r="C140" s="89" t="s">
        <v>400</v>
      </c>
      <c r="D140" s="90">
        <v>11</v>
      </c>
      <c r="E140" s="3"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'!$B$20,"No ha seleccionado un tipo de contrato válido")))))))))))))))))))</f>
        <v>SUMINISTRO</v>
      </c>
      <c r="F140" s="90" t="s">
        <v>109</v>
      </c>
      <c r="G140" s="3" t="s">
        <v>127</v>
      </c>
      <c r="H140" s="90" t="s">
        <v>522</v>
      </c>
      <c r="I140" s="54" t="s">
        <v>176</v>
      </c>
      <c r="J140" s="54">
        <v>1</v>
      </c>
      <c r="K140" s="50"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Prevención y atención de la maternidad y la paternidad tempranas</v>
      </c>
      <c r="L140" s="54">
        <v>0</v>
      </c>
      <c r="M140" s="89">
        <v>800250589</v>
      </c>
      <c r="N140" s="23" t="s">
        <v>678</v>
      </c>
      <c r="O140" s="21">
        <v>32261000</v>
      </c>
      <c r="P140" s="21"/>
      <c r="Q140" s="22"/>
      <c r="R140" s="54">
        <v>0</v>
      </c>
      <c r="S140" s="103">
        <v>0</v>
      </c>
      <c r="T140" s="22">
        <v>32261000</v>
      </c>
      <c r="U140" s="22">
        <v>0</v>
      </c>
      <c r="V140" s="119" t="s">
        <v>750</v>
      </c>
      <c r="W140" s="106" t="s">
        <v>750</v>
      </c>
      <c r="X140" s="105">
        <v>43373</v>
      </c>
      <c r="Y140" s="17">
        <v>300</v>
      </c>
      <c r="Z140" s="17">
        <v>119</v>
      </c>
      <c r="AA140" s="51"/>
      <c r="AB140" s="17"/>
      <c r="AC140" s="17" t="s">
        <v>760</v>
      </c>
      <c r="AD140" s="17"/>
      <c r="AE140" s="17"/>
      <c r="AF140" s="52">
        <f t="shared" si="4"/>
        <v>0</v>
      </c>
      <c r="AG140" s="53"/>
      <c r="AH140" s="53" t="b">
        <f t="shared" si="5"/>
        <v>0</v>
      </c>
    </row>
    <row r="141" spans="1:34" ht="44.25" customHeight="1" thickBot="1" x14ac:dyDescent="0.3">
      <c r="A141" s="81">
        <v>129</v>
      </c>
      <c r="B141" s="17">
        <v>2017</v>
      </c>
      <c r="C141" s="89" t="s">
        <v>401</v>
      </c>
      <c r="D141" s="90">
        <v>7</v>
      </c>
      <c r="E141" s="3"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'!$B$20,"No ha seleccionado un tipo de contrato válido")))))))))))))))))))</f>
        <v>COMPRAVENTA DE BIENES INMUEBLES</v>
      </c>
      <c r="F141" s="90" t="s">
        <v>109</v>
      </c>
      <c r="G141" s="3" t="s">
        <v>127</v>
      </c>
      <c r="H141" s="90" t="s">
        <v>523</v>
      </c>
      <c r="I141" s="54" t="s">
        <v>177</v>
      </c>
      <c r="J141" s="54">
        <v>7</v>
      </c>
      <c r="K141" s="50"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Inclusión educativa para la equidad</v>
      </c>
      <c r="L141" s="54">
        <v>1317</v>
      </c>
      <c r="M141" s="89">
        <v>860003735</v>
      </c>
      <c r="N141" s="23" t="s">
        <v>679</v>
      </c>
      <c r="O141" s="21">
        <v>101389194</v>
      </c>
      <c r="P141" s="21"/>
      <c r="Q141" s="22"/>
      <c r="R141" s="54">
        <v>0</v>
      </c>
      <c r="S141" s="103">
        <v>0</v>
      </c>
      <c r="T141" s="22">
        <v>101389194</v>
      </c>
      <c r="U141" s="22">
        <v>0</v>
      </c>
      <c r="V141" s="119" t="s">
        <v>751</v>
      </c>
      <c r="W141" s="106" t="s">
        <v>751</v>
      </c>
      <c r="X141" s="105">
        <v>43169</v>
      </c>
      <c r="Y141" s="17">
        <v>90</v>
      </c>
      <c r="Z141" s="17">
        <v>120</v>
      </c>
      <c r="AA141" s="51"/>
      <c r="AB141" s="17"/>
      <c r="AC141" s="17" t="s">
        <v>760</v>
      </c>
      <c r="AD141" s="17"/>
      <c r="AE141" s="17"/>
      <c r="AF141" s="52">
        <f t="shared" si="4"/>
        <v>0</v>
      </c>
      <c r="AG141" s="53"/>
      <c r="AH141" s="53" t="b">
        <f t="shared" si="5"/>
        <v>0</v>
      </c>
    </row>
    <row r="142" spans="1:34" ht="44.25" customHeight="1" thickBot="1" x14ac:dyDescent="0.3">
      <c r="A142" s="81">
        <v>130</v>
      </c>
      <c r="B142" s="17">
        <v>2017</v>
      </c>
      <c r="C142" s="89" t="s">
        <v>402</v>
      </c>
      <c r="D142" s="90">
        <v>6</v>
      </c>
      <c r="E142" s="3"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'!$B$20,"No ha seleccionado un tipo de contrato válido")))))))))))))))))))</f>
        <v>COMPRAVENTA DE BIENES MUEBLES</v>
      </c>
      <c r="F142" s="90" t="s">
        <v>109</v>
      </c>
      <c r="G142" s="3" t="s">
        <v>769</v>
      </c>
      <c r="H142" s="90" t="s">
        <v>524</v>
      </c>
      <c r="I142" s="54" t="s">
        <v>177</v>
      </c>
      <c r="J142" s="54">
        <v>7</v>
      </c>
      <c r="K142" s="50"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Inclusión educativa para la equidad</v>
      </c>
      <c r="L142" s="54">
        <v>1317</v>
      </c>
      <c r="M142" s="89">
        <v>860053274</v>
      </c>
      <c r="N142" s="23" t="s">
        <v>680</v>
      </c>
      <c r="O142" s="21">
        <v>8458735</v>
      </c>
      <c r="P142" s="21"/>
      <c r="Q142" s="22"/>
      <c r="R142" s="54">
        <v>0</v>
      </c>
      <c r="S142" s="103">
        <v>0</v>
      </c>
      <c r="T142" s="22">
        <v>8458735</v>
      </c>
      <c r="U142" s="22">
        <v>0</v>
      </c>
      <c r="V142" s="119" t="s">
        <v>751</v>
      </c>
      <c r="W142" s="106" t="s">
        <v>751</v>
      </c>
      <c r="X142" s="105">
        <v>43169</v>
      </c>
      <c r="Y142" s="17">
        <v>90</v>
      </c>
      <c r="Z142" s="17">
        <v>121</v>
      </c>
      <c r="AA142" s="51"/>
      <c r="AB142" s="17"/>
      <c r="AC142" s="17" t="s">
        <v>760</v>
      </c>
      <c r="AD142" s="17"/>
      <c r="AE142" s="17"/>
      <c r="AF142" s="52">
        <f t="shared" si="4"/>
        <v>0</v>
      </c>
      <c r="AG142" s="53"/>
      <c r="AH142" s="53" t="b">
        <f t="shared" si="5"/>
        <v>0</v>
      </c>
    </row>
    <row r="143" spans="1:34" ht="44.25" customHeight="1" thickBot="1" x14ac:dyDescent="0.3">
      <c r="A143" s="81">
        <v>131</v>
      </c>
      <c r="B143" s="17">
        <v>2017</v>
      </c>
      <c r="C143" s="89" t="s">
        <v>403</v>
      </c>
      <c r="D143" s="90">
        <v>5</v>
      </c>
      <c r="E143" s="3"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'!$B$20,"No ha seleccionado un tipo de contrato válido")))))))))))))))))))</f>
        <v>CONTRATOS DE PRESTACIÓN DE SERVICIOS PROFESIONALES Y DE APOYO A LA GESTIÓN</v>
      </c>
      <c r="F143" s="90" t="s">
        <v>108</v>
      </c>
      <c r="G143" s="3" t="s">
        <v>126</v>
      </c>
      <c r="H143" s="85" t="s">
        <v>525</v>
      </c>
      <c r="I143" s="54" t="s">
        <v>177</v>
      </c>
      <c r="J143" s="54">
        <v>45</v>
      </c>
      <c r="K143" s="50"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54">
        <v>1326</v>
      </c>
      <c r="M143" s="89">
        <v>1010218952</v>
      </c>
      <c r="N143" s="23" t="s">
        <v>681</v>
      </c>
      <c r="O143" s="21">
        <v>2000000</v>
      </c>
      <c r="P143" s="21"/>
      <c r="Q143" s="22"/>
      <c r="R143" s="54">
        <v>0</v>
      </c>
      <c r="S143" s="103">
        <v>0</v>
      </c>
      <c r="T143" s="22">
        <v>2000000</v>
      </c>
      <c r="U143" s="22">
        <v>0</v>
      </c>
      <c r="V143" s="119" t="s">
        <v>751</v>
      </c>
      <c r="W143" s="106" t="s">
        <v>751</v>
      </c>
      <c r="X143" s="105">
        <v>43110</v>
      </c>
      <c r="Y143" s="17">
        <v>30</v>
      </c>
      <c r="Z143" s="17">
        <v>122</v>
      </c>
      <c r="AA143" s="51"/>
      <c r="AB143" s="17"/>
      <c r="AC143" s="17" t="s">
        <v>760</v>
      </c>
      <c r="AD143" s="17"/>
      <c r="AE143" s="17"/>
      <c r="AF143" s="52">
        <f t="shared" si="4"/>
        <v>0</v>
      </c>
      <c r="AG143" s="53"/>
      <c r="AH143" s="53" t="b">
        <f t="shared" si="5"/>
        <v>0</v>
      </c>
    </row>
    <row r="144" spans="1:34" ht="44.25" customHeight="1" thickBot="1" x14ac:dyDescent="0.3">
      <c r="A144" s="81">
        <v>132</v>
      </c>
      <c r="B144" s="17">
        <v>2017</v>
      </c>
      <c r="C144" s="89" t="s">
        <v>404</v>
      </c>
      <c r="D144" s="90">
        <v>5</v>
      </c>
      <c r="E144" s="3"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'!$B$20,"No ha seleccionado un tipo de contrato válido")))))))))))))))))))</f>
        <v>CONTRATOS DE PRESTACIÓN DE SERVICIOS PROFESIONALES Y DE APOYO A LA GESTIÓN</v>
      </c>
      <c r="F144" s="90" t="s">
        <v>108</v>
      </c>
      <c r="G144" s="3" t="s">
        <v>117</v>
      </c>
      <c r="H144" s="85" t="s">
        <v>526</v>
      </c>
      <c r="I144" s="54" t="s">
        <v>177</v>
      </c>
      <c r="J144" s="54">
        <v>45</v>
      </c>
      <c r="K144" s="50"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54">
        <v>1326</v>
      </c>
      <c r="M144" s="89">
        <v>80927357</v>
      </c>
      <c r="N144" s="23" t="s">
        <v>682</v>
      </c>
      <c r="O144" s="21">
        <v>1400000</v>
      </c>
      <c r="P144" s="21"/>
      <c r="Q144" s="22"/>
      <c r="R144" s="54">
        <v>0</v>
      </c>
      <c r="S144" s="103">
        <v>0</v>
      </c>
      <c r="T144" s="22">
        <v>1400000</v>
      </c>
      <c r="U144" s="22">
        <v>0</v>
      </c>
      <c r="V144" s="119" t="s">
        <v>751</v>
      </c>
      <c r="W144" s="106" t="s">
        <v>751</v>
      </c>
      <c r="X144" s="105">
        <v>43110</v>
      </c>
      <c r="Y144" s="17">
        <v>30</v>
      </c>
      <c r="Z144" s="17">
        <v>123</v>
      </c>
      <c r="AA144" s="51"/>
      <c r="AB144" s="17"/>
      <c r="AC144" s="17" t="s">
        <v>760</v>
      </c>
      <c r="AD144" s="17"/>
      <c r="AE144" s="17"/>
      <c r="AF144" s="52">
        <f t="shared" si="4"/>
        <v>0</v>
      </c>
      <c r="AG144" s="53"/>
      <c r="AH144" s="53" t="b">
        <f t="shared" si="5"/>
        <v>0</v>
      </c>
    </row>
    <row r="145" spans="1:34" ht="44.25" customHeight="1" thickBot="1" x14ac:dyDescent="0.3">
      <c r="A145" s="81">
        <v>133</v>
      </c>
      <c r="B145" s="17">
        <v>2017</v>
      </c>
      <c r="C145" s="89" t="s">
        <v>405</v>
      </c>
      <c r="D145" s="90">
        <v>5</v>
      </c>
      <c r="E145" s="3"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'!$B$20,"No ha seleccionado un tipo de contrato válido")))))))))))))))))))</f>
        <v>CONTRATOS DE PRESTACIÓN DE SERVICIOS PROFESIONALES Y DE APOYO A LA GESTIÓN</v>
      </c>
      <c r="F145" s="90" t="s">
        <v>108</v>
      </c>
      <c r="G145" s="3" t="s">
        <v>117</v>
      </c>
      <c r="H145" s="85" t="s">
        <v>527</v>
      </c>
      <c r="I145" s="54" t="s">
        <v>177</v>
      </c>
      <c r="J145" s="54">
        <v>45</v>
      </c>
      <c r="K145" s="50"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54">
        <v>1326</v>
      </c>
      <c r="M145" s="89">
        <v>1048211471</v>
      </c>
      <c r="N145" s="23" t="s">
        <v>683</v>
      </c>
      <c r="O145" s="21">
        <v>1400000</v>
      </c>
      <c r="P145" s="21"/>
      <c r="Q145" s="22"/>
      <c r="R145" s="54">
        <v>0</v>
      </c>
      <c r="S145" s="103">
        <v>0</v>
      </c>
      <c r="T145" s="22">
        <v>1400000</v>
      </c>
      <c r="U145" s="22">
        <v>0</v>
      </c>
      <c r="V145" s="119" t="s">
        <v>751</v>
      </c>
      <c r="W145" s="110" t="s">
        <v>751</v>
      </c>
      <c r="X145" s="111">
        <v>43110</v>
      </c>
      <c r="Y145" s="17">
        <v>30</v>
      </c>
      <c r="Z145" s="17">
        <v>124</v>
      </c>
      <c r="AA145" s="51"/>
      <c r="AB145" s="17"/>
      <c r="AC145" s="17" t="s">
        <v>760</v>
      </c>
      <c r="AD145" s="17"/>
      <c r="AE145" s="17"/>
      <c r="AF145" s="52">
        <f t="shared" ref="AF145:AF208" si="6">SUM(U145/T145)</f>
        <v>0</v>
      </c>
      <c r="AG145" s="53"/>
      <c r="AH145" s="53" t="b">
        <f t="shared" ref="AH145:AH166" si="7">IF(I145="Funcionamiento",J145=0,J145="")</f>
        <v>0</v>
      </c>
    </row>
    <row r="146" spans="1:34" ht="44.25" customHeight="1" thickBot="1" x14ac:dyDescent="0.3">
      <c r="A146" s="81">
        <v>134</v>
      </c>
      <c r="B146" s="17">
        <v>2017</v>
      </c>
      <c r="C146" s="89" t="s">
        <v>406</v>
      </c>
      <c r="D146" s="90">
        <v>5</v>
      </c>
      <c r="E146" s="3"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'!$B$20,"No ha seleccionado un tipo de contrato válido")))))))))))))))))))</f>
        <v>CONTRATOS DE PRESTACIÓN DE SERVICIOS PROFESIONALES Y DE APOYO A LA GESTIÓN</v>
      </c>
      <c r="F146" s="90" t="s">
        <v>108</v>
      </c>
      <c r="G146" s="3" t="s">
        <v>117</v>
      </c>
      <c r="H146" s="85" t="s">
        <v>528</v>
      </c>
      <c r="I146" s="54" t="s">
        <v>177</v>
      </c>
      <c r="J146" s="54">
        <v>45</v>
      </c>
      <c r="K146" s="50"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54">
        <v>1326</v>
      </c>
      <c r="M146" s="89">
        <v>1026299252</v>
      </c>
      <c r="N146" s="23" t="s">
        <v>684</v>
      </c>
      <c r="O146" s="21">
        <v>1400000</v>
      </c>
      <c r="P146" s="21"/>
      <c r="Q146" s="22"/>
      <c r="R146" s="54">
        <v>0</v>
      </c>
      <c r="S146" s="103">
        <v>0</v>
      </c>
      <c r="T146" s="22">
        <v>1400000</v>
      </c>
      <c r="U146" s="22">
        <v>0</v>
      </c>
      <c r="V146" s="119" t="s">
        <v>751</v>
      </c>
      <c r="W146" s="110" t="s">
        <v>751</v>
      </c>
      <c r="X146" s="111">
        <v>43110</v>
      </c>
      <c r="Y146" s="17">
        <v>30</v>
      </c>
      <c r="Z146" s="17">
        <v>125</v>
      </c>
      <c r="AA146" s="51"/>
      <c r="AB146" s="17"/>
      <c r="AC146" s="17" t="s">
        <v>760</v>
      </c>
      <c r="AD146" s="17"/>
      <c r="AE146" s="17"/>
      <c r="AF146" s="52">
        <f t="shared" si="6"/>
        <v>0</v>
      </c>
      <c r="AG146" s="53"/>
      <c r="AH146" s="53" t="b">
        <f t="shared" si="7"/>
        <v>0</v>
      </c>
    </row>
    <row r="147" spans="1:34" ht="44.25" customHeight="1" thickBot="1" x14ac:dyDescent="0.3">
      <c r="A147" s="81">
        <v>135</v>
      </c>
      <c r="B147" s="17">
        <v>2017</v>
      </c>
      <c r="C147" s="89" t="s">
        <v>407</v>
      </c>
      <c r="D147" s="90">
        <v>5</v>
      </c>
      <c r="E147" s="3"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'!$B$20,"No ha seleccionado un tipo de contrato válido")))))))))))))))))))</f>
        <v>CONTRATOS DE PRESTACIÓN DE SERVICIOS PROFESIONALES Y DE APOYO A LA GESTIÓN</v>
      </c>
      <c r="F147" s="90" t="s">
        <v>108</v>
      </c>
      <c r="G147" s="3" t="s">
        <v>117</v>
      </c>
      <c r="H147" s="85" t="s">
        <v>529</v>
      </c>
      <c r="I147" s="54" t="s">
        <v>177</v>
      </c>
      <c r="J147" s="54">
        <v>45</v>
      </c>
      <c r="K147" s="50"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Gobernanza e influencia local, regional e internacional</v>
      </c>
      <c r="L147" s="54">
        <v>1326</v>
      </c>
      <c r="M147" s="89">
        <v>6135251</v>
      </c>
      <c r="N147" s="23" t="s">
        <v>685</v>
      </c>
      <c r="O147" s="21">
        <v>1400000</v>
      </c>
      <c r="P147" s="21"/>
      <c r="Q147" s="22"/>
      <c r="R147" s="54">
        <v>0</v>
      </c>
      <c r="S147" s="103">
        <v>0</v>
      </c>
      <c r="T147" s="22">
        <v>1400000</v>
      </c>
      <c r="U147" s="22">
        <v>0</v>
      </c>
      <c r="V147" s="119" t="s">
        <v>752</v>
      </c>
      <c r="W147" s="110" t="s">
        <v>752</v>
      </c>
      <c r="X147" s="111">
        <v>43110</v>
      </c>
      <c r="Y147" s="17">
        <v>30</v>
      </c>
      <c r="Z147" s="17">
        <v>126</v>
      </c>
      <c r="AA147" s="51"/>
      <c r="AB147" s="17"/>
      <c r="AC147" s="17" t="s">
        <v>760</v>
      </c>
      <c r="AD147" s="17"/>
      <c r="AE147" s="17"/>
      <c r="AF147" s="52">
        <f t="shared" si="6"/>
        <v>0</v>
      </c>
      <c r="AG147" s="53"/>
      <c r="AH147" s="53" t="b">
        <f t="shared" si="7"/>
        <v>0</v>
      </c>
    </row>
    <row r="148" spans="1:34" ht="44.25" customHeight="1" thickBot="1" x14ac:dyDescent="0.3">
      <c r="A148" s="81">
        <v>136</v>
      </c>
      <c r="B148" s="17">
        <v>2017</v>
      </c>
      <c r="C148" s="89" t="s">
        <v>408</v>
      </c>
      <c r="D148" s="90">
        <v>4</v>
      </c>
      <c r="E148" s="3"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'!$B$20,"No ha seleccionado un tipo de contrato válido")))))))))))))))))))</f>
        <v>CONTRATOS DE PRESTACIÓN DE SERVICIOS</v>
      </c>
      <c r="F148" s="90" t="s">
        <v>109</v>
      </c>
      <c r="G148" s="3" t="s">
        <v>127</v>
      </c>
      <c r="H148" s="90" t="s">
        <v>530</v>
      </c>
      <c r="I148" s="54" t="s">
        <v>177</v>
      </c>
      <c r="J148" s="54">
        <v>2</v>
      </c>
      <c r="K148" s="50"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Desarrollo integral desde la gestación hasta la adolescencia</v>
      </c>
      <c r="L148" s="54">
        <v>1314</v>
      </c>
      <c r="M148" s="89">
        <v>900175862</v>
      </c>
      <c r="N148" s="23" t="s">
        <v>686</v>
      </c>
      <c r="O148" s="21">
        <v>103636862</v>
      </c>
      <c r="P148" s="21"/>
      <c r="Q148" s="22"/>
      <c r="R148" s="54">
        <v>0</v>
      </c>
      <c r="S148" s="103">
        <v>0</v>
      </c>
      <c r="T148" s="22">
        <v>103636862</v>
      </c>
      <c r="U148" s="22">
        <v>0</v>
      </c>
      <c r="V148" s="119" t="s">
        <v>753</v>
      </c>
      <c r="W148" s="110"/>
      <c r="X148" s="111">
        <v>43237</v>
      </c>
      <c r="Y148" s="17">
        <v>150</v>
      </c>
      <c r="Z148" s="17">
        <v>127</v>
      </c>
      <c r="AA148" s="51"/>
      <c r="AB148" s="17" t="s">
        <v>760</v>
      </c>
      <c r="AC148" s="17"/>
      <c r="AD148" s="17"/>
      <c r="AE148" s="17"/>
      <c r="AF148" s="52">
        <f t="shared" si="6"/>
        <v>0</v>
      </c>
      <c r="AG148" s="53"/>
      <c r="AH148" s="53" t="b">
        <f t="shared" si="7"/>
        <v>0</v>
      </c>
    </row>
    <row r="149" spans="1:34" ht="44.25" customHeight="1" thickBot="1" x14ac:dyDescent="0.3">
      <c r="A149" s="81">
        <v>137</v>
      </c>
      <c r="B149" s="17">
        <v>2017</v>
      </c>
      <c r="C149" s="89" t="s">
        <v>409</v>
      </c>
      <c r="D149" s="90">
        <v>19</v>
      </c>
      <c r="E149" s="3"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'!$B$20,"No ha seleccionado un tipo de contrato válido")))))))))))))))))))</f>
        <v>OTROS</v>
      </c>
      <c r="F149" s="90" t="s">
        <v>109</v>
      </c>
      <c r="G149" s="3" t="s">
        <v>127</v>
      </c>
      <c r="H149" s="90" t="s">
        <v>531</v>
      </c>
      <c r="I149" s="54" t="s">
        <v>177</v>
      </c>
      <c r="J149" s="54">
        <v>38</v>
      </c>
      <c r="K149" s="50" t="e">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#REF!</v>
      </c>
      <c r="L149" s="54">
        <v>1324</v>
      </c>
      <c r="M149" s="89">
        <v>900205943</v>
      </c>
      <c r="N149" s="23" t="s">
        <v>687</v>
      </c>
      <c r="O149" s="21">
        <v>203018479</v>
      </c>
      <c r="P149" s="21"/>
      <c r="Q149" s="22"/>
      <c r="R149" s="54">
        <v>0</v>
      </c>
      <c r="S149" s="103">
        <v>0</v>
      </c>
      <c r="T149" s="22">
        <v>203018479</v>
      </c>
      <c r="U149" s="22">
        <v>0</v>
      </c>
      <c r="V149" s="119" t="s">
        <v>754</v>
      </c>
      <c r="W149" s="110"/>
      <c r="X149" s="111">
        <v>43330</v>
      </c>
      <c r="Y149" s="17">
        <v>240</v>
      </c>
      <c r="Z149" s="17">
        <v>128</v>
      </c>
      <c r="AA149" s="51"/>
      <c r="AB149" s="17" t="s">
        <v>760</v>
      </c>
      <c r="AC149" s="17"/>
      <c r="AD149" s="17"/>
      <c r="AE149" s="17"/>
      <c r="AF149" s="52">
        <f t="shared" si="6"/>
        <v>0</v>
      </c>
      <c r="AG149" s="53"/>
      <c r="AH149" s="53" t="b">
        <f t="shared" si="7"/>
        <v>0</v>
      </c>
    </row>
    <row r="150" spans="1:34" ht="44.25" customHeight="1" thickBot="1" x14ac:dyDescent="0.3">
      <c r="A150" s="81">
        <v>138</v>
      </c>
      <c r="B150" s="17">
        <v>2017</v>
      </c>
      <c r="C150" s="89" t="s">
        <v>410</v>
      </c>
      <c r="D150" s="90">
        <v>1</v>
      </c>
      <c r="E150" s="3"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'!$B$20,"No ha seleccionado un tipo de contrato válido")))))))))))))))))))</f>
        <v>OBRA PÚBLICA</v>
      </c>
      <c r="F150" s="90" t="s">
        <v>109</v>
      </c>
      <c r="G150" s="3" t="s">
        <v>127</v>
      </c>
      <c r="H150" s="90" t="s">
        <v>532</v>
      </c>
      <c r="I150" s="54" t="s">
        <v>177</v>
      </c>
      <c r="J150" s="54">
        <v>17</v>
      </c>
      <c r="K150" s="50"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Espacio público, derecho de todos</v>
      </c>
      <c r="L150" s="54">
        <v>1321</v>
      </c>
      <c r="M150" s="89">
        <v>19233842</v>
      </c>
      <c r="N150" s="23" t="s">
        <v>688</v>
      </c>
      <c r="O150" s="21">
        <v>150000000</v>
      </c>
      <c r="P150" s="21"/>
      <c r="Q150" s="22"/>
      <c r="R150" s="54">
        <v>0</v>
      </c>
      <c r="S150" s="103">
        <v>0</v>
      </c>
      <c r="T150" s="22">
        <v>150000000</v>
      </c>
      <c r="U150" s="22">
        <v>0</v>
      </c>
      <c r="V150" s="119" t="s">
        <v>755</v>
      </c>
      <c r="W150" s="110"/>
      <c r="X150" s="111">
        <v>43179</v>
      </c>
      <c r="Y150" s="17">
        <v>90</v>
      </c>
      <c r="Z150" s="17">
        <v>129</v>
      </c>
      <c r="AA150" s="51"/>
      <c r="AB150" s="17" t="s">
        <v>760</v>
      </c>
      <c r="AC150" s="17"/>
      <c r="AD150" s="17"/>
      <c r="AE150" s="17"/>
      <c r="AF150" s="52">
        <f t="shared" si="6"/>
        <v>0</v>
      </c>
      <c r="AG150" s="53"/>
      <c r="AH150" s="53" t="b">
        <f t="shared" si="7"/>
        <v>0</v>
      </c>
    </row>
    <row r="151" spans="1:34" ht="44.25" customHeight="1" thickBot="1" x14ac:dyDescent="0.3">
      <c r="A151" s="81">
        <v>139</v>
      </c>
      <c r="B151" s="17">
        <v>2017</v>
      </c>
      <c r="C151" s="89" t="s">
        <v>411</v>
      </c>
      <c r="D151" s="90">
        <v>5</v>
      </c>
      <c r="E151" s="3"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'!$B$20,"No ha seleccionado un tipo de contrato válido")))))))))))))))))))</f>
        <v>CONTRATOS DE PRESTACIÓN DE SERVICIOS PROFESIONALES Y DE APOYO A LA GESTIÓN</v>
      </c>
      <c r="F151" s="90" t="s">
        <v>109</v>
      </c>
      <c r="G151" s="3" t="s">
        <v>127</v>
      </c>
      <c r="H151" s="90" t="s">
        <v>533</v>
      </c>
      <c r="I151" s="54" t="s">
        <v>177</v>
      </c>
      <c r="J151" s="54">
        <v>11</v>
      </c>
      <c r="K151" s="50"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Mejores oportunidades para el desarrollo a través de la cultura, la recreación y el deporte</v>
      </c>
      <c r="L151" s="54">
        <v>1318</v>
      </c>
      <c r="M151" s="89">
        <v>79867234</v>
      </c>
      <c r="N151" s="23" t="s">
        <v>689</v>
      </c>
      <c r="O151" s="21">
        <v>148594110</v>
      </c>
      <c r="P151" s="21"/>
      <c r="Q151" s="22"/>
      <c r="R151" s="54">
        <v>0</v>
      </c>
      <c r="S151" s="103">
        <v>0</v>
      </c>
      <c r="T151" s="22">
        <v>148594110</v>
      </c>
      <c r="U151" s="22">
        <v>0</v>
      </c>
      <c r="V151" s="119" t="s">
        <v>755</v>
      </c>
      <c r="W151" s="110"/>
      <c r="X151" s="111">
        <v>43151</v>
      </c>
      <c r="Y151" s="17">
        <v>60</v>
      </c>
      <c r="Z151" s="17">
        <v>130</v>
      </c>
      <c r="AA151" s="51"/>
      <c r="AB151" s="17" t="s">
        <v>760</v>
      </c>
      <c r="AC151" s="17"/>
      <c r="AD151" s="17"/>
      <c r="AE151" s="17"/>
      <c r="AF151" s="52">
        <f t="shared" si="6"/>
        <v>0</v>
      </c>
      <c r="AG151" s="53"/>
      <c r="AH151" s="53" t="b">
        <f t="shared" si="7"/>
        <v>0</v>
      </c>
    </row>
    <row r="152" spans="1:34" ht="44.25" customHeight="1" thickBot="1" x14ac:dyDescent="0.3">
      <c r="A152" s="81">
        <v>140</v>
      </c>
      <c r="B152" s="17">
        <v>2017</v>
      </c>
      <c r="C152" s="89" t="s">
        <v>412</v>
      </c>
      <c r="D152" s="90">
        <v>4</v>
      </c>
      <c r="E152" s="3"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'!$B$20,"No ha seleccionado un tipo de contrato válido")))))))))))))))))))</f>
        <v>CONTRATOS DE PRESTACIÓN DE SERVICIOS</v>
      </c>
      <c r="F152" s="90" t="s">
        <v>109</v>
      </c>
      <c r="G152" s="3" t="s">
        <v>127</v>
      </c>
      <c r="H152" s="90" t="s">
        <v>534</v>
      </c>
      <c r="I152" s="54" t="s">
        <v>177</v>
      </c>
      <c r="J152" s="54">
        <v>11</v>
      </c>
      <c r="K152" s="50"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Mejores oportunidades para el desarrollo a través de la cultura, la recreación y el deporte</v>
      </c>
      <c r="L152" s="54">
        <v>1318</v>
      </c>
      <c r="M152" s="89">
        <v>900109948</v>
      </c>
      <c r="N152" s="23" t="s">
        <v>690</v>
      </c>
      <c r="O152" s="21">
        <v>42082565</v>
      </c>
      <c r="P152" s="21"/>
      <c r="Q152" s="22"/>
      <c r="R152" s="54">
        <v>0</v>
      </c>
      <c r="S152" s="103">
        <v>0</v>
      </c>
      <c r="T152" s="22">
        <v>42082565</v>
      </c>
      <c r="U152" s="22">
        <v>0</v>
      </c>
      <c r="V152" s="119" t="s">
        <v>756</v>
      </c>
      <c r="W152" s="110"/>
      <c r="X152" s="111">
        <v>43157</v>
      </c>
      <c r="Y152" s="17">
        <v>60</v>
      </c>
      <c r="Z152" s="17">
        <v>131</v>
      </c>
      <c r="AA152" s="51"/>
      <c r="AB152" s="17" t="s">
        <v>760</v>
      </c>
      <c r="AC152" s="17"/>
      <c r="AD152" s="17"/>
      <c r="AE152" s="17"/>
      <c r="AF152" s="52">
        <f t="shared" si="6"/>
        <v>0</v>
      </c>
      <c r="AG152" s="53"/>
      <c r="AH152" s="53" t="b">
        <f t="shared" si="7"/>
        <v>0</v>
      </c>
    </row>
    <row r="153" spans="1:34" ht="44.25" customHeight="1" thickBot="1" x14ac:dyDescent="0.3">
      <c r="A153" s="81">
        <v>141</v>
      </c>
      <c r="B153" s="17">
        <v>2017</v>
      </c>
      <c r="C153" s="89" t="s">
        <v>413</v>
      </c>
      <c r="D153" s="90">
        <v>3</v>
      </c>
      <c r="E153" s="3"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'!$B$20,"No ha seleccionado un tipo de contrato válido")))))))))))))))))))</f>
        <v>INTERVENTORÍA</v>
      </c>
      <c r="F153" s="90" t="s">
        <v>105</v>
      </c>
      <c r="G153" s="3" t="s">
        <v>123</v>
      </c>
      <c r="H153" s="90" t="s">
        <v>535</v>
      </c>
      <c r="I153" s="54" t="s">
        <v>177</v>
      </c>
      <c r="J153" s="54">
        <v>17</v>
      </c>
      <c r="K153" s="50"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Espacio público, derecho de todos</v>
      </c>
      <c r="L153" s="54">
        <v>1321</v>
      </c>
      <c r="M153" s="89">
        <v>93200589</v>
      </c>
      <c r="N153" s="23" t="s">
        <v>691</v>
      </c>
      <c r="O153" s="21">
        <v>8940000</v>
      </c>
      <c r="P153" s="21"/>
      <c r="Q153" s="22"/>
      <c r="R153" s="54">
        <v>0</v>
      </c>
      <c r="S153" s="103">
        <v>0</v>
      </c>
      <c r="T153" s="22">
        <v>8940000</v>
      </c>
      <c r="U153" s="22">
        <v>0</v>
      </c>
      <c r="V153" s="119" t="s">
        <v>754</v>
      </c>
      <c r="W153" s="110"/>
      <c r="X153" s="111">
        <v>43177</v>
      </c>
      <c r="Y153" s="17">
        <v>90</v>
      </c>
      <c r="Z153" s="17">
        <v>132</v>
      </c>
      <c r="AA153" s="51"/>
      <c r="AB153" s="17" t="s">
        <v>760</v>
      </c>
      <c r="AC153" s="17"/>
      <c r="AD153" s="17"/>
      <c r="AE153" s="17"/>
      <c r="AF153" s="52">
        <f t="shared" si="6"/>
        <v>0</v>
      </c>
      <c r="AG153" s="53"/>
      <c r="AH153" s="53" t="b">
        <f t="shared" si="7"/>
        <v>0</v>
      </c>
    </row>
    <row r="154" spans="1:34" ht="44.25" customHeight="1" thickBot="1" x14ac:dyDescent="0.3">
      <c r="A154" s="81">
        <v>142</v>
      </c>
      <c r="B154" s="17">
        <v>2017</v>
      </c>
      <c r="C154" s="89" t="s">
        <v>414</v>
      </c>
      <c r="D154" s="90">
        <v>1</v>
      </c>
      <c r="E154" s="3"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'!$B$20,"No ha seleccionado un tipo de contrato válido")))))))))))))))))))</f>
        <v>OBRA PÚBLICA</v>
      </c>
      <c r="F154" s="90" t="s">
        <v>106</v>
      </c>
      <c r="G154" s="3" t="s">
        <v>123</v>
      </c>
      <c r="H154" s="90" t="s">
        <v>536</v>
      </c>
      <c r="I154" s="54" t="s">
        <v>177</v>
      </c>
      <c r="J154" s="54">
        <v>17</v>
      </c>
      <c r="K154" s="50"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Espacio público, derecho de todos</v>
      </c>
      <c r="L154" s="54">
        <v>1320</v>
      </c>
      <c r="M154" s="89">
        <v>9011400998</v>
      </c>
      <c r="N154" s="23" t="s">
        <v>692</v>
      </c>
      <c r="O154" s="21">
        <v>1560000000</v>
      </c>
      <c r="P154" s="21"/>
      <c r="Q154" s="22"/>
      <c r="R154" s="54">
        <v>0</v>
      </c>
      <c r="S154" s="103">
        <v>0</v>
      </c>
      <c r="T154" s="22">
        <v>1560000000</v>
      </c>
      <c r="U154" s="22">
        <v>0</v>
      </c>
      <c r="V154" s="119" t="s">
        <v>757</v>
      </c>
      <c r="W154" s="110"/>
      <c r="X154" s="111">
        <v>43278</v>
      </c>
      <c r="Y154" s="17">
        <v>180</v>
      </c>
      <c r="Z154" s="17">
        <v>133</v>
      </c>
      <c r="AA154" s="51"/>
      <c r="AB154" s="17" t="s">
        <v>760</v>
      </c>
      <c r="AC154" s="17"/>
      <c r="AD154" s="17"/>
      <c r="AE154" s="17"/>
      <c r="AF154" s="52">
        <f t="shared" si="6"/>
        <v>0</v>
      </c>
      <c r="AG154" s="53"/>
      <c r="AH154" s="53" t="b">
        <f t="shared" si="7"/>
        <v>0</v>
      </c>
    </row>
    <row r="155" spans="1:34" ht="44.25" customHeight="1" thickBot="1" x14ac:dyDescent="0.3">
      <c r="A155" s="81">
        <v>143</v>
      </c>
      <c r="B155" s="17">
        <v>2017</v>
      </c>
      <c r="C155" s="89" t="s">
        <v>415</v>
      </c>
      <c r="D155" s="90">
        <v>3</v>
      </c>
      <c r="E155" s="3"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'!$B$20,"No ha seleccionado un tipo de contrato válido")))))))))))))))))))</f>
        <v>INTERVENTORÍA</v>
      </c>
      <c r="F155" s="90" t="s">
        <v>109</v>
      </c>
      <c r="G155" s="3" t="s">
        <v>127</v>
      </c>
      <c r="H155" s="90" t="s">
        <v>537</v>
      </c>
      <c r="I155" s="54" t="s">
        <v>177</v>
      </c>
      <c r="J155" s="54">
        <v>17</v>
      </c>
      <c r="K155" s="50"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Espacio público, derecho de todos</v>
      </c>
      <c r="L155" s="54">
        <v>1320</v>
      </c>
      <c r="M155" s="89">
        <v>830028126</v>
      </c>
      <c r="N155" s="23" t="s">
        <v>693</v>
      </c>
      <c r="O155" s="21">
        <v>149999941</v>
      </c>
      <c r="P155" s="21"/>
      <c r="Q155" s="22"/>
      <c r="R155" s="54">
        <v>0</v>
      </c>
      <c r="S155" s="103">
        <v>0</v>
      </c>
      <c r="T155" s="22">
        <v>149999941</v>
      </c>
      <c r="U155" s="22">
        <v>0</v>
      </c>
      <c r="V155" s="119" t="s">
        <v>756</v>
      </c>
      <c r="W155" s="110"/>
      <c r="X155" s="111">
        <v>43307</v>
      </c>
      <c r="Y155" s="17">
        <v>210</v>
      </c>
      <c r="Z155" s="17">
        <v>134</v>
      </c>
      <c r="AA155" s="51"/>
      <c r="AB155" s="17" t="s">
        <v>760</v>
      </c>
      <c r="AC155" s="17"/>
      <c r="AD155" s="17"/>
      <c r="AE155" s="17"/>
      <c r="AF155" s="52">
        <f t="shared" si="6"/>
        <v>0</v>
      </c>
      <c r="AG155" s="53"/>
      <c r="AH155" s="53" t="b">
        <f t="shared" si="7"/>
        <v>0</v>
      </c>
    </row>
    <row r="156" spans="1:34" ht="44.25" customHeight="1" thickBot="1" x14ac:dyDescent="0.3">
      <c r="A156" s="81">
        <v>144</v>
      </c>
      <c r="B156" s="17">
        <v>2017</v>
      </c>
      <c r="C156" s="89" t="s">
        <v>416</v>
      </c>
      <c r="D156" s="90">
        <v>6</v>
      </c>
      <c r="E156" s="3"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'!$B$20,"No ha seleccionado un tipo de contrato válido")))))))))))))))))))</f>
        <v>COMPRAVENTA DE BIENES MUEBLES</v>
      </c>
      <c r="F156" s="90" t="s">
        <v>106</v>
      </c>
      <c r="G156" s="3" t="s">
        <v>123</v>
      </c>
      <c r="H156" s="90" t="s">
        <v>538</v>
      </c>
      <c r="I156" s="54" t="s">
        <v>177</v>
      </c>
      <c r="J156" s="54">
        <v>2</v>
      </c>
      <c r="K156" s="50"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Desarrollo integral desde la gestación hasta la adolescencia</v>
      </c>
      <c r="L156" s="54">
        <v>1314</v>
      </c>
      <c r="M156" s="89">
        <v>901141983</v>
      </c>
      <c r="N156" s="23" t="s">
        <v>694</v>
      </c>
      <c r="O156" s="21">
        <v>287298397</v>
      </c>
      <c r="P156" s="21"/>
      <c r="Q156" s="22"/>
      <c r="R156" s="54">
        <v>0</v>
      </c>
      <c r="S156" s="103">
        <v>0</v>
      </c>
      <c r="T156" s="22">
        <v>287298397</v>
      </c>
      <c r="U156" s="22">
        <v>0</v>
      </c>
      <c r="V156" s="119" t="s">
        <v>757</v>
      </c>
      <c r="W156" s="110"/>
      <c r="X156" s="111">
        <v>43186</v>
      </c>
      <c r="Y156" s="17">
        <v>90</v>
      </c>
      <c r="Z156" s="17">
        <v>135</v>
      </c>
      <c r="AA156" s="51"/>
      <c r="AB156" s="17" t="s">
        <v>760</v>
      </c>
      <c r="AC156" s="17"/>
      <c r="AD156" s="17"/>
      <c r="AE156" s="17"/>
      <c r="AF156" s="52">
        <f t="shared" si="6"/>
        <v>0</v>
      </c>
      <c r="AG156" s="53"/>
      <c r="AH156" s="53" t="b">
        <f t="shared" si="7"/>
        <v>0</v>
      </c>
    </row>
    <row r="157" spans="1:34" ht="44.25" customHeight="1" thickBot="1" x14ac:dyDescent="0.3">
      <c r="A157" s="81">
        <v>145</v>
      </c>
      <c r="B157" s="17">
        <v>2017</v>
      </c>
      <c r="C157" s="89" t="s">
        <v>417</v>
      </c>
      <c r="D157" s="90">
        <v>2</v>
      </c>
      <c r="E157" s="3"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'!$B$20,"No ha seleccionado un tipo de contrato válido")))))))))))))))))))</f>
        <v>CONSULTORÍA</v>
      </c>
      <c r="F157" s="90" t="s">
        <v>887</v>
      </c>
      <c r="G157" s="3" t="s">
        <v>123</v>
      </c>
      <c r="H157" s="90" t="s">
        <v>539</v>
      </c>
      <c r="I157" s="54" t="s">
        <v>177</v>
      </c>
      <c r="J157" s="54">
        <v>41</v>
      </c>
      <c r="K157" s="50"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Desarrollo rural sostenible</v>
      </c>
      <c r="L157" s="54">
        <v>1325</v>
      </c>
      <c r="M157" s="89">
        <v>900895294</v>
      </c>
      <c r="N157" s="23" t="s">
        <v>695</v>
      </c>
      <c r="O157" s="21">
        <v>246684000</v>
      </c>
      <c r="P157" s="21"/>
      <c r="Q157" s="22"/>
      <c r="R157" s="54">
        <v>0</v>
      </c>
      <c r="S157" s="103">
        <v>0</v>
      </c>
      <c r="T157" s="22">
        <v>246684000</v>
      </c>
      <c r="U157" s="22">
        <v>0</v>
      </c>
      <c r="V157" s="119" t="s">
        <v>756</v>
      </c>
      <c r="W157" s="110"/>
      <c r="X157" s="111">
        <v>43277</v>
      </c>
      <c r="Y157" s="17">
        <v>180</v>
      </c>
      <c r="Z157" s="17">
        <v>136</v>
      </c>
      <c r="AA157" s="51"/>
      <c r="AB157" s="17" t="s">
        <v>760</v>
      </c>
      <c r="AC157" s="17"/>
      <c r="AD157" s="17"/>
      <c r="AE157" s="17"/>
      <c r="AF157" s="52">
        <f t="shared" si="6"/>
        <v>0</v>
      </c>
      <c r="AG157" s="53"/>
      <c r="AH157" s="53" t="b">
        <f t="shared" si="7"/>
        <v>0</v>
      </c>
    </row>
    <row r="158" spans="1:34" ht="44.25" customHeight="1" thickBot="1" x14ac:dyDescent="0.3">
      <c r="A158" s="81">
        <v>146</v>
      </c>
      <c r="B158" s="17">
        <v>2017</v>
      </c>
      <c r="C158" s="89" t="s">
        <v>418</v>
      </c>
      <c r="D158" s="90">
        <v>3</v>
      </c>
      <c r="E158" s="3"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'!$B$20,"No ha seleccionado un tipo de contrato válido")))))))))))))))))))</f>
        <v>INTERVENTORÍA</v>
      </c>
      <c r="F158" s="90" t="s">
        <v>109</v>
      </c>
      <c r="G158" s="3" t="s">
        <v>127</v>
      </c>
      <c r="H158" s="90" t="s">
        <v>540</v>
      </c>
      <c r="I158" s="54" t="s">
        <v>177</v>
      </c>
      <c r="J158" s="54">
        <v>18</v>
      </c>
      <c r="K158" s="50"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Mejor movilidad para todos</v>
      </c>
      <c r="L158" s="54">
        <v>1322</v>
      </c>
      <c r="M158" s="89">
        <v>901141885</v>
      </c>
      <c r="N158" s="23" t="s">
        <v>696</v>
      </c>
      <c r="O158" s="21">
        <v>688054977</v>
      </c>
      <c r="P158" s="21"/>
      <c r="Q158" s="22"/>
      <c r="R158" s="54">
        <v>0</v>
      </c>
      <c r="S158" s="103">
        <v>0</v>
      </c>
      <c r="T158" s="22">
        <v>688054977</v>
      </c>
      <c r="U158" s="22">
        <v>0</v>
      </c>
      <c r="V158" s="119" t="s">
        <v>757</v>
      </c>
      <c r="W158" s="110"/>
      <c r="X158" s="111">
        <v>43339</v>
      </c>
      <c r="Y158" s="17">
        <v>240</v>
      </c>
      <c r="Z158" s="17">
        <v>137</v>
      </c>
      <c r="AA158" s="51"/>
      <c r="AB158" s="17" t="s">
        <v>760</v>
      </c>
      <c r="AC158" s="17"/>
      <c r="AD158" s="17"/>
      <c r="AE158" s="17"/>
      <c r="AF158" s="52">
        <f t="shared" si="6"/>
        <v>0</v>
      </c>
      <c r="AG158" s="53"/>
      <c r="AH158" s="53" t="b">
        <f t="shared" si="7"/>
        <v>0</v>
      </c>
    </row>
    <row r="159" spans="1:34" ht="44.25" customHeight="1" thickBot="1" x14ac:dyDescent="0.3">
      <c r="A159" s="85">
        <v>318</v>
      </c>
      <c r="B159" s="17">
        <v>2017</v>
      </c>
      <c r="C159" s="3"/>
      <c r="D159" s="90">
        <v>4</v>
      </c>
      <c r="E159" s="3"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'!$B$20,"No ha seleccionado un tipo de contrato válido")))))))))))))))))))</f>
        <v>CONTRATOS DE PRESTACIÓN DE SERVICIOS</v>
      </c>
      <c r="F159" s="90" t="s">
        <v>108</v>
      </c>
      <c r="G159" s="3" t="s">
        <v>768</v>
      </c>
      <c r="H159" s="90" t="s">
        <v>541</v>
      </c>
      <c r="I159" s="54" t="s">
        <v>177</v>
      </c>
      <c r="J159" s="54">
        <v>3</v>
      </c>
      <c r="K159" s="50"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Igualdad y autonomía para una Bogotá incluyente</v>
      </c>
      <c r="L159" s="54">
        <v>1315</v>
      </c>
      <c r="M159" s="100">
        <v>860066942</v>
      </c>
      <c r="N159" s="23" t="s">
        <v>697</v>
      </c>
      <c r="O159" s="21">
        <v>22228302</v>
      </c>
      <c r="P159" s="21"/>
      <c r="Q159" s="22"/>
      <c r="R159" s="54">
        <v>0</v>
      </c>
      <c r="S159" s="103">
        <v>0</v>
      </c>
      <c r="T159" s="22">
        <v>22228302</v>
      </c>
      <c r="U159" s="22">
        <v>2576157</v>
      </c>
      <c r="V159" s="110"/>
      <c r="W159" s="110"/>
      <c r="X159" s="111">
        <v>43399</v>
      </c>
      <c r="Y159" s="17">
        <v>360</v>
      </c>
      <c r="Z159" s="17">
        <v>138</v>
      </c>
      <c r="AA159" s="51"/>
      <c r="AB159" s="17" t="s">
        <v>760</v>
      </c>
      <c r="AC159" s="17"/>
      <c r="AD159" s="17"/>
      <c r="AE159" s="17"/>
      <c r="AF159" s="52">
        <f t="shared" si="6"/>
        <v>0.1158953571892266</v>
      </c>
      <c r="AG159" s="53"/>
      <c r="AH159" s="53" t="b">
        <f t="shared" si="7"/>
        <v>0</v>
      </c>
    </row>
    <row r="160" spans="1:34" ht="44.25" customHeight="1" thickBot="1" x14ac:dyDescent="0.3">
      <c r="A160" s="85">
        <v>319</v>
      </c>
      <c r="B160" s="17">
        <v>2017</v>
      </c>
      <c r="C160" s="3"/>
      <c r="D160" s="90">
        <v>4</v>
      </c>
      <c r="E160" s="3"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'!$B$20,"No ha seleccionado un tipo de contrato válido")))))))))))))))))))</f>
        <v>CONTRATOS DE PRESTACIÓN DE SERVICIOS</v>
      </c>
      <c r="F160" s="90" t="s">
        <v>108</v>
      </c>
      <c r="G160" s="54" t="s">
        <v>127</v>
      </c>
      <c r="H160" s="90" t="s">
        <v>542</v>
      </c>
      <c r="I160" s="54" t="s">
        <v>177</v>
      </c>
      <c r="J160" s="54">
        <v>3</v>
      </c>
      <c r="K160" s="50"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Igualdad y autonomía para una Bogotá incluyente</v>
      </c>
      <c r="L160" s="54">
        <v>1315</v>
      </c>
      <c r="M160" s="100">
        <v>860066942</v>
      </c>
      <c r="N160" s="23" t="s">
        <v>697</v>
      </c>
      <c r="O160" s="21">
        <v>1456702566</v>
      </c>
      <c r="P160" s="21"/>
      <c r="Q160" s="22"/>
      <c r="R160" s="54">
        <v>0</v>
      </c>
      <c r="S160" s="103">
        <v>0</v>
      </c>
      <c r="T160" s="22">
        <v>1456702566</v>
      </c>
      <c r="U160" s="22">
        <v>556582566</v>
      </c>
      <c r="V160" s="110"/>
      <c r="W160" s="110"/>
      <c r="X160" s="111">
        <v>43399</v>
      </c>
      <c r="Y160" s="17">
        <v>360</v>
      </c>
      <c r="Z160" s="17">
        <v>139</v>
      </c>
      <c r="AA160" s="51"/>
      <c r="AB160" s="17" t="s">
        <v>760</v>
      </c>
      <c r="AC160" s="17"/>
      <c r="AD160" s="17"/>
      <c r="AE160" s="17"/>
      <c r="AF160" s="52">
        <f t="shared" si="6"/>
        <v>0.38208387833649221</v>
      </c>
      <c r="AG160" s="53"/>
      <c r="AH160" s="53" t="b">
        <f t="shared" si="7"/>
        <v>0</v>
      </c>
    </row>
    <row r="161" spans="1:34" ht="44.25" customHeight="1" thickBot="1" x14ac:dyDescent="0.3">
      <c r="A161" s="85">
        <v>13989</v>
      </c>
      <c r="B161" s="17">
        <v>2017</v>
      </c>
      <c r="C161" s="3"/>
      <c r="D161" s="90">
        <v>11</v>
      </c>
      <c r="E161" s="3"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'!$B$20,"No ha seleccionado un tipo de contrato válido")))))))))))))))))))</f>
        <v>SUMINISTRO</v>
      </c>
      <c r="F161" s="90" t="s">
        <v>109</v>
      </c>
      <c r="G161" s="3" t="s">
        <v>126</v>
      </c>
      <c r="H161" s="90" t="s">
        <v>543</v>
      </c>
      <c r="I161" s="54" t="s">
        <v>176</v>
      </c>
      <c r="J161" s="54">
        <v>1</v>
      </c>
      <c r="K161" s="50"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Prevención y atención de la maternidad y la paternidad tempranas</v>
      </c>
      <c r="L161" s="54">
        <v>0</v>
      </c>
      <c r="M161" s="100">
        <v>860067479</v>
      </c>
      <c r="N161" s="23" t="s">
        <v>698</v>
      </c>
      <c r="O161" s="21">
        <v>87887382</v>
      </c>
      <c r="P161" s="21"/>
      <c r="Q161" s="22"/>
      <c r="R161" s="54">
        <v>0</v>
      </c>
      <c r="S161" s="103">
        <v>0</v>
      </c>
      <c r="T161" s="22">
        <v>87887382</v>
      </c>
      <c r="U161" s="22">
        <v>59752143</v>
      </c>
      <c r="V161" s="110"/>
      <c r="W161" s="110"/>
      <c r="X161" s="111">
        <v>43139</v>
      </c>
      <c r="Y161" s="17">
        <v>360</v>
      </c>
      <c r="Z161" s="17">
        <v>0</v>
      </c>
      <c r="AA161" s="51"/>
      <c r="AB161" s="17" t="s">
        <v>760</v>
      </c>
      <c r="AC161" s="17"/>
      <c r="AD161" s="17"/>
      <c r="AE161" s="17"/>
      <c r="AF161" s="52">
        <f t="shared" si="6"/>
        <v>0.67987169079629661</v>
      </c>
      <c r="AG161" s="53"/>
      <c r="AH161" s="53" t="b">
        <f t="shared" si="7"/>
        <v>0</v>
      </c>
    </row>
    <row r="162" spans="1:34" ht="44.25" customHeight="1" thickBot="1" x14ac:dyDescent="0.3">
      <c r="A162" s="85">
        <v>17839</v>
      </c>
      <c r="B162" s="17">
        <v>2017</v>
      </c>
      <c r="C162" s="3"/>
      <c r="D162" s="90">
        <v>11</v>
      </c>
      <c r="E162" s="3"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'!$B$20,"No ha seleccionado un tipo de contrato válido")))))))))))))))))))</f>
        <v>SUMINISTRO</v>
      </c>
      <c r="F162" s="90" t="s">
        <v>109</v>
      </c>
      <c r="G162" s="3" t="s">
        <v>126</v>
      </c>
      <c r="H162" s="90" t="s">
        <v>544</v>
      </c>
      <c r="I162" s="54" t="s">
        <v>176</v>
      </c>
      <c r="J162" s="54">
        <v>0</v>
      </c>
      <c r="K162" s="50"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No ha seleccionado un número de programa</v>
      </c>
      <c r="L162" s="54">
        <v>0</v>
      </c>
      <c r="M162" s="100">
        <v>830095213</v>
      </c>
      <c r="N162" s="23" t="s">
        <v>699</v>
      </c>
      <c r="O162" s="21">
        <v>42000000</v>
      </c>
      <c r="P162" s="21"/>
      <c r="Q162" s="22"/>
      <c r="R162" s="54">
        <v>0</v>
      </c>
      <c r="S162" s="103">
        <v>0</v>
      </c>
      <c r="T162" s="22">
        <v>42000000</v>
      </c>
      <c r="U162" s="22">
        <v>12098667</v>
      </c>
      <c r="V162" s="110"/>
      <c r="W162" s="110"/>
      <c r="X162" s="111">
        <v>43257</v>
      </c>
      <c r="Y162" s="17">
        <v>360</v>
      </c>
      <c r="Z162" s="17">
        <v>0</v>
      </c>
      <c r="AA162" s="51"/>
      <c r="AB162" s="17" t="s">
        <v>760</v>
      </c>
      <c r="AC162" s="17"/>
      <c r="AD162" s="17"/>
      <c r="AE162" s="17"/>
      <c r="AF162" s="52">
        <f t="shared" si="6"/>
        <v>0.28806349999999997</v>
      </c>
      <c r="AG162" s="53"/>
      <c r="AH162" s="53" t="b">
        <f t="shared" si="7"/>
        <v>1</v>
      </c>
    </row>
    <row r="163" spans="1:34" ht="44.25" customHeight="1" thickBot="1" x14ac:dyDescent="0.3">
      <c r="A163" s="85">
        <v>22017</v>
      </c>
      <c r="B163" s="17">
        <v>2017</v>
      </c>
      <c r="C163" s="3"/>
      <c r="D163" s="90">
        <v>11</v>
      </c>
      <c r="E163" s="3"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'!$B$20,"No ha seleccionado un tipo de contrato válido")))))))))))))))))))</f>
        <v>SUMINISTRO</v>
      </c>
      <c r="F163" s="90" t="s">
        <v>109</v>
      </c>
      <c r="G163" s="3" t="s">
        <v>126</v>
      </c>
      <c r="H163" s="90" t="s">
        <v>545</v>
      </c>
      <c r="I163" s="54" t="s">
        <v>176</v>
      </c>
      <c r="J163" s="54">
        <v>1</v>
      </c>
      <c r="K163" s="50"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Prevención y atención de la maternidad y la paternidad tempranas</v>
      </c>
      <c r="L163" s="54">
        <v>0</v>
      </c>
      <c r="M163" s="101" t="s">
        <v>885</v>
      </c>
      <c r="N163" s="23" t="s">
        <v>700</v>
      </c>
      <c r="O163" s="21">
        <v>7205411</v>
      </c>
      <c r="P163" s="21"/>
      <c r="Q163" s="22"/>
      <c r="R163" s="54">
        <v>0</v>
      </c>
      <c r="S163" s="103">
        <v>0</v>
      </c>
      <c r="T163" s="22">
        <v>7205411</v>
      </c>
      <c r="U163" s="22">
        <v>4483956</v>
      </c>
      <c r="V163" s="122"/>
      <c r="W163" s="123"/>
      <c r="X163" s="124">
        <v>43154</v>
      </c>
      <c r="Y163" s="17">
        <v>360</v>
      </c>
      <c r="Z163" s="17">
        <v>0</v>
      </c>
      <c r="AA163" s="51"/>
      <c r="AB163" s="17" t="s">
        <v>760</v>
      </c>
      <c r="AC163" s="17"/>
      <c r="AD163" s="17"/>
      <c r="AE163" s="17"/>
      <c r="AF163" s="52">
        <f t="shared" si="6"/>
        <v>0.62230398793351271</v>
      </c>
      <c r="AG163" s="53"/>
      <c r="AH163" s="53" t="b">
        <f t="shared" si="7"/>
        <v>0</v>
      </c>
    </row>
    <row r="164" spans="1:34" ht="44.25" customHeight="1" thickBot="1" x14ac:dyDescent="0.3">
      <c r="A164" s="85">
        <v>24367</v>
      </c>
      <c r="B164" s="17">
        <v>2017</v>
      </c>
      <c r="C164" s="3"/>
      <c r="D164" s="90">
        <v>11</v>
      </c>
      <c r="E164" s="3"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'!$B$20,"No ha seleccionado un tipo de contrato válido")))))))))))))))))))</f>
        <v>SUMINISTRO</v>
      </c>
      <c r="F164" s="90" t="s">
        <v>109</v>
      </c>
      <c r="G164" s="3" t="s">
        <v>126</v>
      </c>
      <c r="H164" s="90" t="s">
        <v>546</v>
      </c>
      <c r="I164" s="54" t="s">
        <v>177</v>
      </c>
      <c r="J164" s="54">
        <v>19</v>
      </c>
      <c r="K164" s="50"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Seguridad y convivencia para todos</v>
      </c>
      <c r="L164" s="54">
        <v>1323</v>
      </c>
      <c r="M164" s="128">
        <v>9011348174</v>
      </c>
      <c r="N164" s="23" t="s">
        <v>701</v>
      </c>
      <c r="O164" s="21">
        <v>867224000</v>
      </c>
      <c r="P164" s="21"/>
      <c r="Q164" s="22"/>
      <c r="R164" s="54">
        <v>0</v>
      </c>
      <c r="S164" s="103">
        <v>0</v>
      </c>
      <c r="T164" s="22">
        <v>867224000</v>
      </c>
      <c r="U164" s="22">
        <v>0</v>
      </c>
      <c r="V164" s="125"/>
      <c r="W164" s="123"/>
      <c r="X164" s="124">
        <v>43158</v>
      </c>
      <c r="Y164" s="17">
        <v>60</v>
      </c>
      <c r="Z164" s="17">
        <v>0</v>
      </c>
      <c r="AA164" s="51"/>
      <c r="AB164" s="17" t="s">
        <v>760</v>
      </c>
      <c r="AC164" s="17"/>
      <c r="AD164" s="17"/>
      <c r="AE164" s="17"/>
      <c r="AF164" s="52">
        <f t="shared" si="6"/>
        <v>0</v>
      </c>
      <c r="AG164" s="53"/>
      <c r="AH164" s="53" t="b">
        <f t="shared" si="7"/>
        <v>0</v>
      </c>
    </row>
    <row r="165" spans="1:34" ht="44.25" customHeight="1" thickBot="1" x14ac:dyDescent="0.3">
      <c r="A165" s="85">
        <v>14313</v>
      </c>
      <c r="B165" s="17">
        <v>2017</v>
      </c>
      <c r="C165" s="3"/>
      <c r="D165" s="90">
        <v>11</v>
      </c>
      <c r="E165" s="3"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'!$B$20,"No ha seleccionado un tipo de contrato válido")))))))))))))))))))</f>
        <v>SUMINISTRO</v>
      </c>
      <c r="F165" s="90" t="s">
        <v>109</v>
      </c>
      <c r="G165" s="3" t="s">
        <v>125</v>
      </c>
      <c r="H165" s="90" t="s">
        <v>765</v>
      </c>
      <c r="I165" s="54" t="s">
        <v>176</v>
      </c>
      <c r="J165" s="54">
        <v>0</v>
      </c>
      <c r="K165" s="50"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54">
        <v>0</v>
      </c>
      <c r="M165" s="101" t="s">
        <v>766</v>
      </c>
      <c r="N165" s="23" t="s">
        <v>680</v>
      </c>
      <c r="O165" s="21">
        <v>29440745</v>
      </c>
      <c r="P165" s="21"/>
      <c r="Q165" s="22"/>
      <c r="R165" s="54">
        <v>0</v>
      </c>
      <c r="S165" s="54">
        <v>0</v>
      </c>
      <c r="T165" s="22">
        <v>29440745</v>
      </c>
      <c r="U165" s="127">
        <v>18663822</v>
      </c>
      <c r="V165" s="125">
        <v>42788</v>
      </c>
      <c r="W165" s="125">
        <v>42788</v>
      </c>
      <c r="X165" s="124">
        <v>43152</v>
      </c>
      <c r="Y165" s="17">
        <v>360</v>
      </c>
      <c r="Z165" s="17">
        <v>0</v>
      </c>
      <c r="AA165" s="51"/>
      <c r="AB165" s="17"/>
      <c r="AC165" s="17" t="s">
        <v>760</v>
      </c>
      <c r="AD165" s="17"/>
      <c r="AE165" s="17"/>
      <c r="AF165" s="52">
        <f t="shared" si="6"/>
        <v>0.63394530267491533</v>
      </c>
      <c r="AG165" s="53"/>
      <c r="AH165" s="53"/>
    </row>
    <row r="166" spans="1:34" ht="44.25" customHeight="1" thickBot="1" x14ac:dyDescent="0.3">
      <c r="A166" s="85">
        <v>24373</v>
      </c>
      <c r="B166" s="17">
        <v>2017</v>
      </c>
      <c r="C166" s="3"/>
      <c r="D166" s="129">
        <v>11</v>
      </c>
      <c r="E166" s="3"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'!$B$20,"No ha seleccionado un tipo de contrato válido")))))))))))))))))))</f>
        <v>SUMINISTRO</v>
      </c>
      <c r="F166" s="129" t="s">
        <v>109</v>
      </c>
      <c r="G166" s="131" t="s">
        <v>125</v>
      </c>
      <c r="H166" s="90" t="s">
        <v>547</v>
      </c>
      <c r="I166" s="54" t="s">
        <v>176</v>
      </c>
      <c r="J166" s="54">
        <v>0</v>
      </c>
      <c r="K166" s="50"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No ha seleccionado un número de programa</v>
      </c>
      <c r="L166" s="54">
        <v>0</v>
      </c>
      <c r="M166" s="102" t="s">
        <v>767</v>
      </c>
      <c r="N166" s="23" t="s">
        <v>702</v>
      </c>
      <c r="O166" s="21">
        <v>28284957</v>
      </c>
      <c r="P166" s="21"/>
      <c r="Q166" s="22"/>
      <c r="R166" s="54">
        <v>0</v>
      </c>
      <c r="S166" s="103">
        <v>0</v>
      </c>
      <c r="T166" s="22">
        <v>28284957</v>
      </c>
      <c r="U166" s="22">
        <v>0</v>
      </c>
      <c r="V166" s="122"/>
      <c r="W166" s="123"/>
      <c r="X166" s="124">
        <v>43461</v>
      </c>
      <c r="Y166" s="17">
        <v>0</v>
      </c>
      <c r="Z166" s="17">
        <v>0</v>
      </c>
      <c r="AA166" s="51"/>
      <c r="AB166" s="17" t="s">
        <v>760</v>
      </c>
      <c r="AC166" s="17"/>
      <c r="AD166" s="17"/>
      <c r="AE166" s="17"/>
      <c r="AF166" s="52">
        <f t="shared" si="6"/>
        <v>0</v>
      </c>
      <c r="AG166" s="53"/>
      <c r="AH166" s="53" t="b">
        <f t="shared" si="7"/>
        <v>1</v>
      </c>
    </row>
    <row r="167" spans="1:34" ht="44.25" customHeight="1" x14ac:dyDescent="0.25">
      <c r="A167" s="85">
        <v>20</v>
      </c>
      <c r="B167" s="85">
        <v>2016</v>
      </c>
      <c r="C167" s="85" t="s">
        <v>770</v>
      </c>
      <c r="D167" s="54">
        <v>5</v>
      </c>
      <c r="E167" s="3"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'!$B$20,"No ha seleccionado un tipo de contrato válido")))))))))))))))))))</f>
        <v>CONTRATOS DE PRESTACIÓN DE SERVICIOS PROFESIONALES Y DE APOYO A LA GESTIÓN</v>
      </c>
      <c r="F167" s="90" t="s">
        <v>108</v>
      </c>
      <c r="G167" s="132" t="s">
        <v>117</v>
      </c>
      <c r="H167" s="85" t="s">
        <v>811</v>
      </c>
      <c r="I167" s="85" t="s">
        <v>177</v>
      </c>
      <c r="J167" s="85">
        <v>45</v>
      </c>
      <c r="K167" s="85"/>
      <c r="L167" s="85">
        <v>1326</v>
      </c>
      <c r="M167" s="85">
        <v>1010161691</v>
      </c>
      <c r="N167" s="85" t="s">
        <v>850</v>
      </c>
      <c r="O167" s="85">
        <v>0</v>
      </c>
      <c r="P167" s="85"/>
      <c r="Q167" s="85"/>
      <c r="R167" s="85">
        <v>2</v>
      </c>
      <c r="S167" s="85">
        <v>5553333</v>
      </c>
      <c r="T167" s="85">
        <v>5553333</v>
      </c>
      <c r="U167" s="85">
        <v>5553333</v>
      </c>
      <c r="V167" s="85">
        <v>42780</v>
      </c>
      <c r="W167" s="85">
        <v>42780</v>
      </c>
      <c r="X167" s="85">
        <v>42812</v>
      </c>
      <c r="Y167" s="85">
        <v>34</v>
      </c>
      <c r="Z167" s="85">
        <v>46</v>
      </c>
      <c r="AA167" s="85"/>
      <c r="AB167" s="85"/>
      <c r="AC167" s="85"/>
      <c r="AD167" s="85" t="s">
        <v>760</v>
      </c>
      <c r="AE167" s="85"/>
      <c r="AF167" s="52">
        <f t="shared" si="6"/>
        <v>1</v>
      </c>
      <c r="AG167" s="53"/>
      <c r="AH167" s="53"/>
    </row>
    <row r="168" spans="1:34" ht="44.25" customHeight="1" x14ac:dyDescent="0.25">
      <c r="A168" s="85">
        <v>28</v>
      </c>
      <c r="B168" s="85">
        <v>2016</v>
      </c>
      <c r="C168" s="85" t="s">
        <v>771</v>
      </c>
      <c r="D168" s="54">
        <v>5</v>
      </c>
      <c r="E168" s="3"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'!$B$20,"No ha seleccionado un tipo de contrato válido")))))))))))))))))))</f>
        <v>CONTRATOS DE PRESTACIÓN DE SERVICIOS PROFESIONALES Y DE APOYO A LA GESTIÓN</v>
      </c>
      <c r="F168" s="90" t="s">
        <v>108</v>
      </c>
      <c r="G168" s="132" t="s">
        <v>117</v>
      </c>
      <c r="H168" s="85" t="s">
        <v>812</v>
      </c>
      <c r="I168" s="85" t="s">
        <v>177</v>
      </c>
      <c r="J168" s="85">
        <v>45</v>
      </c>
      <c r="K168" s="85"/>
      <c r="L168" s="85">
        <v>1326</v>
      </c>
      <c r="M168" s="85">
        <v>79876655</v>
      </c>
      <c r="N168" s="85" t="s">
        <v>851</v>
      </c>
      <c r="O168" s="85">
        <v>0</v>
      </c>
      <c r="P168" s="85"/>
      <c r="Q168" s="85"/>
      <c r="R168" s="85">
        <v>1</v>
      </c>
      <c r="S168" s="85">
        <v>6000000</v>
      </c>
      <c r="T168" s="85">
        <v>6000000</v>
      </c>
      <c r="U168" s="85">
        <v>6000000</v>
      </c>
      <c r="V168" s="85">
        <v>42780</v>
      </c>
      <c r="W168" s="85">
        <v>42780</v>
      </c>
      <c r="X168" s="85">
        <v>42820</v>
      </c>
      <c r="Y168" s="85">
        <v>40</v>
      </c>
      <c r="Z168" s="85">
        <v>40</v>
      </c>
      <c r="AA168" s="85"/>
      <c r="AB168" s="85"/>
      <c r="AC168" s="85"/>
      <c r="AD168" s="85" t="s">
        <v>760</v>
      </c>
      <c r="AE168" s="85"/>
      <c r="AF168" s="52">
        <f t="shared" si="6"/>
        <v>1</v>
      </c>
      <c r="AG168" s="53"/>
      <c r="AH168" s="53"/>
    </row>
    <row r="169" spans="1:34" ht="44.25" customHeight="1" x14ac:dyDescent="0.25">
      <c r="A169" s="85">
        <v>29</v>
      </c>
      <c r="B169" s="85">
        <v>2016</v>
      </c>
      <c r="C169" s="85" t="s">
        <v>772</v>
      </c>
      <c r="D169" s="54">
        <v>5</v>
      </c>
      <c r="E169" s="3"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'!$B$20,"No ha seleccionado un tipo de contrato válido")))))))))))))))))))</f>
        <v>CONTRATOS DE PRESTACIÓN DE SERVICIOS PROFESIONALES Y DE APOYO A LA GESTIÓN</v>
      </c>
      <c r="F169" s="90" t="s">
        <v>108</v>
      </c>
      <c r="G169" s="132" t="s">
        <v>117</v>
      </c>
      <c r="H169" s="85" t="s">
        <v>813</v>
      </c>
      <c r="I169" s="85" t="s">
        <v>177</v>
      </c>
      <c r="J169" s="85">
        <v>45</v>
      </c>
      <c r="K169" s="85"/>
      <c r="L169" s="85">
        <v>1326</v>
      </c>
      <c r="M169" s="85">
        <v>1065596343</v>
      </c>
      <c r="N169" s="85" t="s">
        <v>852</v>
      </c>
      <c r="O169" s="85">
        <v>0</v>
      </c>
      <c r="P169" s="85"/>
      <c r="Q169" s="85"/>
      <c r="R169" s="85">
        <v>1</v>
      </c>
      <c r="S169" s="85">
        <v>6000000</v>
      </c>
      <c r="T169" s="85">
        <v>6000000</v>
      </c>
      <c r="U169" s="85">
        <v>6000000</v>
      </c>
      <c r="V169" s="85">
        <v>42780</v>
      </c>
      <c r="W169" s="85">
        <v>42780</v>
      </c>
      <c r="X169" s="85">
        <v>42821</v>
      </c>
      <c r="Y169" s="85">
        <v>41</v>
      </c>
      <c r="Z169" s="85">
        <v>41</v>
      </c>
      <c r="AA169" s="85"/>
      <c r="AB169" s="85"/>
      <c r="AC169" s="85"/>
      <c r="AD169" s="85" t="s">
        <v>760</v>
      </c>
      <c r="AE169" s="85"/>
      <c r="AF169" s="52">
        <f t="shared" si="6"/>
        <v>1</v>
      </c>
      <c r="AG169" s="53"/>
      <c r="AH169" s="53"/>
    </row>
    <row r="170" spans="1:34" ht="44.25" customHeight="1" x14ac:dyDescent="0.25">
      <c r="A170" s="85">
        <v>30</v>
      </c>
      <c r="B170" s="85">
        <v>2016</v>
      </c>
      <c r="C170" s="85" t="s">
        <v>773</v>
      </c>
      <c r="D170" s="54">
        <v>5</v>
      </c>
      <c r="E170" s="3"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'!$B$20,"No ha seleccionado un tipo de contrato válido")))))))))))))))))))</f>
        <v>CONTRATOS DE PRESTACIÓN DE SERVICIOS PROFESIONALES Y DE APOYO A LA GESTIÓN</v>
      </c>
      <c r="F170" s="90" t="s">
        <v>108</v>
      </c>
      <c r="G170" s="132" t="s">
        <v>117</v>
      </c>
      <c r="H170" s="85" t="s">
        <v>814</v>
      </c>
      <c r="I170" s="85" t="s">
        <v>177</v>
      </c>
      <c r="J170" s="85">
        <v>45</v>
      </c>
      <c r="K170" s="85"/>
      <c r="L170" s="85">
        <v>1326</v>
      </c>
      <c r="M170" s="85">
        <v>1022329582</v>
      </c>
      <c r="N170" s="85" t="s">
        <v>853</v>
      </c>
      <c r="O170" s="85">
        <v>0</v>
      </c>
      <c r="P170" s="85"/>
      <c r="Q170" s="85"/>
      <c r="R170" s="85">
        <v>1</v>
      </c>
      <c r="S170" s="85">
        <v>6000000</v>
      </c>
      <c r="T170" s="85">
        <v>6000000</v>
      </c>
      <c r="U170" s="85">
        <v>6000000</v>
      </c>
      <c r="V170" s="85">
        <v>42780</v>
      </c>
      <c r="W170" s="85">
        <v>42780</v>
      </c>
      <c r="X170" s="85">
        <v>42813</v>
      </c>
      <c r="Y170" s="85">
        <v>33</v>
      </c>
      <c r="Z170" s="85">
        <v>33</v>
      </c>
      <c r="AA170" s="85"/>
      <c r="AB170" s="85"/>
      <c r="AC170" s="85"/>
      <c r="AD170" s="85" t="s">
        <v>760</v>
      </c>
      <c r="AE170" s="85"/>
      <c r="AF170" s="52">
        <f t="shared" si="6"/>
        <v>1</v>
      </c>
      <c r="AG170" s="53"/>
      <c r="AH170" s="53"/>
    </row>
    <row r="171" spans="1:34" ht="44.25" customHeight="1" x14ac:dyDescent="0.25">
      <c r="A171" s="85">
        <v>31</v>
      </c>
      <c r="B171" s="85">
        <v>2016</v>
      </c>
      <c r="C171" s="85" t="s">
        <v>774</v>
      </c>
      <c r="D171" s="54">
        <v>5</v>
      </c>
      <c r="E171" s="3"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'!$B$20,"No ha seleccionado un tipo de contrato válido")))))))))))))))))))</f>
        <v>CONTRATOS DE PRESTACIÓN DE SERVICIOS PROFESIONALES Y DE APOYO A LA GESTIÓN</v>
      </c>
      <c r="F171" s="90" t="s">
        <v>108</v>
      </c>
      <c r="G171" s="132" t="s">
        <v>117</v>
      </c>
      <c r="H171" s="85" t="s">
        <v>815</v>
      </c>
      <c r="I171" s="85" t="s">
        <v>177</v>
      </c>
      <c r="J171" s="85">
        <v>45</v>
      </c>
      <c r="K171" s="85"/>
      <c r="L171" s="85">
        <v>1326</v>
      </c>
      <c r="M171" s="85">
        <v>82360623</v>
      </c>
      <c r="N171" s="85" t="s">
        <v>854</v>
      </c>
      <c r="O171" s="85">
        <v>0</v>
      </c>
      <c r="P171" s="85"/>
      <c r="Q171" s="85"/>
      <c r="R171" s="85">
        <v>1</v>
      </c>
      <c r="S171" s="85">
        <v>1800000</v>
      </c>
      <c r="T171" s="85">
        <v>1800000</v>
      </c>
      <c r="U171" s="85">
        <v>1800000</v>
      </c>
      <c r="V171" s="85">
        <v>42780</v>
      </c>
      <c r="W171" s="85">
        <v>42780</v>
      </c>
      <c r="X171" s="85">
        <v>42824</v>
      </c>
      <c r="Y171" s="85">
        <v>44</v>
      </c>
      <c r="Z171" s="85">
        <v>44</v>
      </c>
      <c r="AA171" s="85"/>
      <c r="AB171" s="85"/>
      <c r="AC171" s="85"/>
      <c r="AD171" s="85" t="s">
        <v>760</v>
      </c>
      <c r="AE171" s="85"/>
      <c r="AF171" s="52">
        <f t="shared" si="6"/>
        <v>1</v>
      </c>
      <c r="AG171" s="53"/>
      <c r="AH171" s="53"/>
    </row>
    <row r="172" spans="1:34" ht="44.25" customHeight="1" x14ac:dyDescent="0.25">
      <c r="A172" s="85">
        <v>32</v>
      </c>
      <c r="B172" s="85">
        <v>2016</v>
      </c>
      <c r="C172" s="85" t="s">
        <v>775</v>
      </c>
      <c r="D172" s="54">
        <v>5</v>
      </c>
      <c r="E172" s="3"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'!$B$20,"No ha seleccionado un tipo de contrato válido")))))))))))))))))))</f>
        <v>CONTRATOS DE PRESTACIÓN DE SERVICIOS PROFESIONALES Y DE APOYO A LA GESTIÓN</v>
      </c>
      <c r="F172" s="90" t="s">
        <v>108</v>
      </c>
      <c r="G172" s="132" t="s">
        <v>117</v>
      </c>
      <c r="H172" s="85" t="s">
        <v>816</v>
      </c>
      <c r="I172" s="85" t="s">
        <v>177</v>
      </c>
      <c r="J172" s="85">
        <v>45</v>
      </c>
      <c r="K172" s="85"/>
      <c r="L172" s="85">
        <v>1326</v>
      </c>
      <c r="M172" s="85">
        <v>1128470583</v>
      </c>
      <c r="N172" s="85" t="s">
        <v>598</v>
      </c>
      <c r="O172" s="85">
        <v>0</v>
      </c>
      <c r="P172" s="85"/>
      <c r="Q172" s="85"/>
      <c r="R172" s="85">
        <v>1</v>
      </c>
      <c r="S172" s="85">
        <v>4000000</v>
      </c>
      <c r="T172" s="85">
        <v>4000000</v>
      </c>
      <c r="U172" s="85">
        <v>4000000</v>
      </c>
      <c r="V172" s="85">
        <v>42780</v>
      </c>
      <c r="W172" s="85">
        <v>42780</v>
      </c>
      <c r="X172" s="85">
        <v>42824</v>
      </c>
      <c r="Y172" s="85">
        <v>44</v>
      </c>
      <c r="Z172" s="85">
        <v>44</v>
      </c>
      <c r="AA172" s="85"/>
      <c r="AB172" s="85"/>
      <c r="AC172" s="85"/>
      <c r="AD172" s="85" t="s">
        <v>760</v>
      </c>
      <c r="AE172" s="85"/>
      <c r="AF172" s="52">
        <f t="shared" si="6"/>
        <v>1</v>
      </c>
      <c r="AG172" s="53"/>
      <c r="AH172" s="53"/>
    </row>
    <row r="173" spans="1:34" ht="44.25" customHeight="1" x14ac:dyDescent="0.25">
      <c r="A173" s="85">
        <v>33</v>
      </c>
      <c r="B173" s="85">
        <v>2016</v>
      </c>
      <c r="C173" s="85" t="s">
        <v>776</v>
      </c>
      <c r="D173" s="54">
        <v>5</v>
      </c>
      <c r="E173" s="3"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'!$B$20,"No ha seleccionado un tipo de contrato válido")))))))))))))))))))</f>
        <v>CONTRATOS DE PRESTACIÓN DE SERVICIOS PROFESIONALES Y DE APOYO A LA GESTIÓN</v>
      </c>
      <c r="F173" s="90" t="s">
        <v>108</v>
      </c>
      <c r="G173" s="132" t="s">
        <v>117</v>
      </c>
      <c r="H173" s="85" t="s">
        <v>817</v>
      </c>
      <c r="I173" s="85" t="s">
        <v>177</v>
      </c>
      <c r="J173" s="85">
        <v>45</v>
      </c>
      <c r="K173" s="85"/>
      <c r="L173" s="85">
        <v>1326</v>
      </c>
      <c r="M173" s="85">
        <v>1082879244</v>
      </c>
      <c r="N173" s="85" t="s">
        <v>855</v>
      </c>
      <c r="O173" s="85">
        <v>0</v>
      </c>
      <c r="P173" s="85"/>
      <c r="Q173" s="85"/>
      <c r="R173" s="85">
        <v>1</v>
      </c>
      <c r="S173" s="85">
        <v>3000000</v>
      </c>
      <c r="T173" s="85">
        <v>3000000</v>
      </c>
      <c r="U173" s="85">
        <v>3000000</v>
      </c>
      <c r="V173" s="85">
        <v>42780</v>
      </c>
      <c r="W173" s="85">
        <v>42780</v>
      </c>
      <c r="X173" s="85">
        <v>42824</v>
      </c>
      <c r="Y173" s="85">
        <v>44</v>
      </c>
      <c r="Z173" s="85">
        <v>44</v>
      </c>
      <c r="AA173" s="85"/>
      <c r="AB173" s="85"/>
      <c r="AC173" s="85"/>
      <c r="AD173" s="85" t="s">
        <v>760</v>
      </c>
      <c r="AE173" s="85"/>
      <c r="AF173" s="52">
        <f t="shared" si="6"/>
        <v>1</v>
      </c>
      <c r="AG173" s="53"/>
      <c r="AH173" s="53"/>
    </row>
    <row r="174" spans="1:34" ht="44.25" customHeight="1" x14ac:dyDescent="0.25">
      <c r="A174" s="85">
        <v>34</v>
      </c>
      <c r="B174" s="85">
        <v>2016</v>
      </c>
      <c r="C174" s="85" t="s">
        <v>777</v>
      </c>
      <c r="D174" s="54">
        <v>5</v>
      </c>
      <c r="E174" s="3"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'!$B$20,"No ha seleccionado un tipo de contrato válido")))))))))))))))))))</f>
        <v>CONTRATOS DE PRESTACIÓN DE SERVICIOS PROFESIONALES Y DE APOYO A LA GESTIÓN</v>
      </c>
      <c r="F174" s="90" t="s">
        <v>108</v>
      </c>
      <c r="G174" s="132" t="s">
        <v>117</v>
      </c>
      <c r="H174" s="85" t="s">
        <v>818</v>
      </c>
      <c r="I174" s="85" t="s">
        <v>177</v>
      </c>
      <c r="J174" s="85">
        <v>45</v>
      </c>
      <c r="K174" s="85"/>
      <c r="L174" s="85">
        <v>1326</v>
      </c>
      <c r="M174" s="85">
        <v>1019039660</v>
      </c>
      <c r="N174" s="85" t="s">
        <v>596</v>
      </c>
      <c r="O174" s="85">
        <v>0</v>
      </c>
      <c r="P174" s="85"/>
      <c r="Q174" s="85"/>
      <c r="R174" s="85">
        <v>1</v>
      </c>
      <c r="S174" s="85">
        <v>3500000</v>
      </c>
      <c r="T174" s="85">
        <v>3500000</v>
      </c>
      <c r="U174" s="85">
        <v>3500000</v>
      </c>
      <c r="V174" s="85">
        <v>42780</v>
      </c>
      <c r="W174" s="85">
        <v>42780</v>
      </c>
      <c r="X174" s="85">
        <v>42824</v>
      </c>
      <c r="Y174" s="85">
        <v>44</v>
      </c>
      <c r="Z174" s="85">
        <v>44</v>
      </c>
      <c r="AA174" s="85"/>
      <c r="AB174" s="85"/>
      <c r="AC174" s="85"/>
      <c r="AD174" s="85" t="s">
        <v>760</v>
      </c>
      <c r="AE174" s="85"/>
      <c r="AF174" s="52">
        <f t="shared" si="6"/>
        <v>1</v>
      </c>
      <c r="AG174" s="53"/>
      <c r="AH174" s="53"/>
    </row>
    <row r="175" spans="1:34" ht="44.25" customHeight="1" x14ac:dyDescent="0.25">
      <c r="A175" s="85">
        <v>36</v>
      </c>
      <c r="B175" s="85">
        <v>2016</v>
      </c>
      <c r="C175" s="85" t="s">
        <v>778</v>
      </c>
      <c r="D175" s="54">
        <v>5</v>
      </c>
      <c r="E175" s="3"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'!$B$20,"No ha seleccionado un tipo de contrato válido")))))))))))))))))))</f>
        <v>CONTRATOS DE PRESTACIÓN DE SERVICIOS PROFESIONALES Y DE APOYO A LA GESTIÓN</v>
      </c>
      <c r="F175" s="90" t="s">
        <v>108</v>
      </c>
      <c r="G175" s="132" t="s">
        <v>117</v>
      </c>
      <c r="H175" s="85" t="s">
        <v>819</v>
      </c>
      <c r="I175" s="85" t="s">
        <v>177</v>
      </c>
      <c r="J175" s="85">
        <v>45</v>
      </c>
      <c r="K175" s="85"/>
      <c r="L175" s="85">
        <v>1326</v>
      </c>
      <c r="M175" s="85">
        <v>1098669457</v>
      </c>
      <c r="N175" s="85" t="s">
        <v>630</v>
      </c>
      <c r="O175" s="85">
        <v>0</v>
      </c>
      <c r="P175" s="85"/>
      <c r="Q175" s="85"/>
      <c r="R175" s="85">
        <v>2</v>
      </c>
      <c r="S175" s="85">
        <v>7000000</v>
      </c>
      <c r="T175" s="85">
        <v>7000000</v>
      </c>
      <c r="U175" s="85">
        <v>7000000</v>
      </c>
      <c r="V175" s="85">
        <v>42780</v>
      </c>
      <c r="W175" s="85">
        <v>42780</v>
      </c>
      <c r="X175" s="85">
        <v>42824</v>
      </c>
      <c r="Y175" s="85">
        <v>44</v>
      </c>
      <c r="Z175" s="85">
        <v>44</v>
      </c>
      <c r="AA175" s="85"/>
      <c r="AB175" s="85"/>
      <c r="AC175" s="85"/>
      <c r="AD175" s="85" t="s">
        <v>760</v>
      </c>
      <c r="AE175" s="85"/>
      <c r="AF175" s="52">
        <f t="shared" si="6"/>
        <v>1</v>
      </c>
      <c r="AG175" s="53"/>
      <c r="AH175" s="53"/>
    </row>
    <row r="176" spans="1:34" ht="44.25" customHeight="1" x14ac:dyDescent="0.25">
      <c r="A176" s="85">
        <v>38</v>
      </c>
      <c r="B176" s="85">
        <v>2016</v>
      </c>
      <c r="C176" s="85" t="s">
        <v>779</v>
      </c>
      <c r="D176" s="54">
        <v>5</v>
      </c>
      <c r="E176" s="3"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'!$B$20,"No ha seleccionado un tipo de contrato válido")))))))))))))))))))</f>
        <v>CONTRATOS DE PRESTACIÓN DE SERVICIOS PROFESIONALES Y DE APOYO A LA GESTIÓN</v>
      </c>
      <c r="F176" s="90" t="s">
        <v>108</v>
      </c>
      <c r="G176" s="132" t="s">
        <v>117</v>
      </c>
      <c r="H176" s="85" t="s">
        <v>820</v>
      </c>
      <c r="I176" s="85" t="s">
        <v>177</v>
      </c>
      <c r="J176" s="85">
        <v>45</v>
      </c>
      <c r="K176" s="85"/>
      <c r="L176" s="85">
        <v>1326</v>
      </c>
      <c r="M176" s="85">
        <v>53073076</v>
      </c>
      <c r="N176" s="85" t="s">
        <v>594</v>
      </c>
      <c r="O176" s="85">
        <v>0</v>
      </c>
      <c r="P176" s="85"/>
      <c r="Q176" s="85"/>
      <c r="R176" s="85">
        <v>1</v>
      </c>
      <c r="S176" s="85">
        <v>4500000</v>
      </c>
      <c r="T176" s="85">
        <v>4500000</v>
      </c>
      <c r="U176" s="85">
        <v>4500000</v>
      </c>
      <c r="V176" s="85">
        <v>42780</v>
      </c>
      <c r="W176" s="85">
        <v>42780</v>
      </c>
      <c r="X176" s="85">
        <v>42824</v>
      </c>
      <c r="Y176" s="85">
        <v>44</v>
      </c>
      <c r="Z176" s="85">
        <v>44</v>
      </c>
      <c r="AA176" s="85"/>
      <c r="AB176" s="85"/>
      <c r="AC176" s="85"/>
      <c r="AD176" s="85" t="s">
        <v>760</v>
      </c>
      <c r="AE176" s="85"/>
      <c r="AF176" s="52">
        <f t="shared" si="6"/>
        <v>1</v>
      </c>
      <c r="AG176" s="53"/>
      <c r="AH176" s="53"/>
    </row>
    <row r="177" spans="1:34" ht="44.25" customHeight="1" x14ac:dyDescent="0.25">
      <c r="A177" s="85">
        <v>39</v>
      </c>
      <c r="B177" s="85">
        <v>2016</v>
      </c>
      <c r="C177" s="85" t="s">
        <v>780</v>
      </c>
      <c r="D177" s="54">
        <v>5</v>
      </c>
      <c r="E177" s="3"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'!$B$20,"No ha seleccionado un tipo de contrato válido")))))))))))))))))))</f>
        <v>CONTRATOS DE PRESTACIÓN DE SERVICIOS PROFESIONALES Y DE APOYO A LA GESTIÓN</v>
      </c>
      <c r="F177" s="90" t="s">
        <v>108</v>
      </c>
      <c r="G177" s="132" t="s">
        <v>117</v>
      </c>
      <c r="H177" s="85" t="s">
        <v>821</v>
      </c>
      <c r="I177" s="85" t="s">
        <v>177</v>
      </c>
      <c r="J177" s="85">
        <v>45</v>
      </c>
      <c r="K177" s="85"/>
      <c r="L177" s="85">
        <v>1326</v>
      </c>
      <c r="M177" s="85">
        <v>79851423</v>
      </c>
      <c r="N177" s="85" t="s">
        <v>605</v>
      </c>
      <c r="O177" s="85">
        <v>0</v>
      </c>
      <c r="P177" s="85"/>
      <c r="Q177" s="85"/>
      <c r="R177" s="85">
        <v>1</v>
      </c>
      <c r="S177" s="85">
        <v>4800000</v>
      </c>
      <c r="T177" s="85">
        <v>4800000</v>
      </c>
      <c r="U177" s="85">
        <v>4800000</v>
      </c>
      <c r="V177" s="85">
        <v>42780</v>
      </c>
      <c r="W177" s="85">
        <v>42780</v>
      </c>
      <c r="X177" s="85">
        <v>42824</v>
      </c>
      <c r="Y177" s="85">
        <v>44</v>
      </c>
      <c r="Z177" s="85">
        <v>44</v>
      </c>
      <c r="AA177" s="85"/>
      <c r="AB177" s="85"/>
      <c r="AC177" s="85"/>
      <c r="AD177" s="85" t="s">
        <v>760</v>
      </c>
      <c r="AE177" s="85"/>
      <c r="AF177" s="52">
        <f t="shared" si="6"/>
        <v>1</v>
      </c>
      <c r="AG177" s="53"/>
      <c r="AH177" s="53"/>
    </row>
    <row r="178" spans="1:34" ht="44.25" customHeight="1" x14ac:dyDescent="0.25">
      <c r="A178" s="85">
        <v>40</v>
      </c>
      <c r="B178" s="85">
        <v>2016</v>
      </c>
      <c r="C178" s="85" t="s">
        <v>781</v>
      </c>
      <c r="D178" s="54">
        <v>5</v>
      </c>
      <c r="E178" s="3"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'!$B$20,"No ha seleccionado un tipo de contrato válido")))))))))))))))))))</f>
        <v>CONTRATOS DE PRESTACIÓN DE SERVICIOS PROFESIONALES Y DE APOYO A LA GESTIÓN</v>
      </c>
      <c r="F178" s="90" t="s">
        <v>108</v>
      </c>
      <c r="G178" s="132" t="s">
        <v>117</v>
      </c>
      <c r="H178" s="85" t="s">
        <v>822</v>
      </c>
      <c r="I178" s="85" t="s">
        <v>177</v>
      </c>
      <c r="J178" s="85">
        <v>45</v>
      </c>
      <c r="K178" s="85"/>
      <c r="L178" s="85">
        <v>1326</v>
      </c>
      <c r="M178" s="85">
        <v>51574722</v>
      </c>
      <c r="N178" s="85" t="s">
        <v>856</v>
      </c>
      <c r="O178" s="85">
        <v>0</v>
      </c>
      <c r="P178" s="85"/>
      <c r="Q178" s="85"/>
      <c r="R178" s="85">
        <v>1</v>
      </c>
      <c r="S178" s="85">
        <v>4500000</v>
      </c>
      <c r="T178" s="85">
        <v>4500000</v>
      </c>
      <c r="U178" s="85">
        <v>4500000</v>
      </c>
      <c r="V178" s="85">
        <v>42780</v>
      </c>
      <c r="W178" s="85">
        <v>42780</v>
      </c>
      <c r="X178" s="85">
        <v>42824</v>
      </c>
      <c r="Y178" s="85">
        <v>44</v>
      </c>
      <c r="Z178" s="85">
        <v>44</v>
      </c>
      <c r="AA178" s="85"/>
      <c r="AB178" s="85"/>
      <c r="AC178" s="85"/>
      <c r="AD178" s="85" t="s">
        <v>760</v>
      </c>
      <c r="AE178" s="85"/>
      <c r="AF178" s="52">
        <f t="shared" si="6"/>
        <v>1</v>
      </c>
      <c r="AG178" s="53"/>
      <c r="AH178" s="53"/>
    </row>
    <row r="179" spans="1:34" ht="44.25" customHeight="1" x14ac:dyDescent="0.25">
      <c r="A179" s="85">
        <v>41</v>
      </c>
      <c r="B179" s="85">
        <v>2016</v>
      </c>
      <c r="C179" s="85" t="s">
        <v>782</v>
      </c>
      <c r="D179" s="54">
        <v>5</v>
      </c>
      <c r="E179" s="3"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'!$B$20,"No ha seleccionado un tipo de contrato válido")))))))))))))))))))</f>
        <v>CONTRATOS DE PRESTACIÓN DE SERVICIOS PROFESIONALES Y DE APOYO A LA GESTIÓN</v>
      </c>
      <c r="F179" s="90" t="s">
        <v>108</v>
      </c>
      <c r="G179" s="132" t="s">
        <v>117</v>
      </c>
      <c r="H179" s="85" t="s">
        <v>823</v>
      </c>
      <c r="I179" s="85" t="s">
        <v>177</v>
      </c>
      <c r="J179" s="85">
        <v>45</v>
      </c>
      <c r="K179" s="85"/>
      <c r="L179" s="85">
        <v>1326</v>
      </c>
      <c r="M179" s="85">
        <v>80189215</v>
      </c>
      <c r="N179" s="85" t="s">
        <v>602</v>
      </c>
      <c r="O179" s="85">
        <v>0</v>
      </c>
      <c r="P179" s="85"/>
      <c r="Q179" s="85"/>
      <c r="R179" s="85">
        <v>1</v>
      </c>
      <c r="S179" s="85">
        <v>3500000</v>
      </c>
      <c r="T179" s="85">
        <v>3500000</v>
      </c>
      <c r="U179" s="85">
        <v>3500000</v>
      </c>
      <c r="V179" s="85">
        <v>42780</v>
      </c>
      <c r="W179" s="85">
        <v>42780</v>
      </c>
      <c r="X179" s="85">
        <v>42824</v>
      </c>
      <c r="Y179" s="85">
        <v>44</v>
      </c>
      <c r="Z179" s="85">
        <v>44</v>
      </c>
      <c r="AA179" s="85"/>
      <c r="AB179" s="85"/>
      <c r="AC179" s="85"/>
      <c r="AD179" s="85" t="s">
        <v>760</v>
      </c>
      <c r="AE179" s="85"/>
      <c r="AF179" s="52">
        <f t="shared" si="6"/>
        <v>1</v>
      </c>
      <c r="AG179" s="53"/>
      <c r="AH179" s="53"/>
    </row>
    <row r="180" spans="1:34" ht="44.25" customHeight="1" x14ac:dyDescent="0.25">
      <c r="A180" s="85">
        <v>45</v>
      </c>
      <c r="B180" s="85">
        <v>2016</v>
      </c>
      <c r="C180" s="85" t="s">
        <v>783</v>
      </c>
      <c r="D180" s="54">
        <v>5</v>
      </c>
      <c r="E180" s="3"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'!$B$20,"No ha seleccionado un tipo de contrato válido")))))))))))))))))))</f>
        <v>CONTRATOS DE PRESTACIÓN DE SERVICIOS PROFESIONALES Y DE APOYO A LA GESTIÓN</v>
      </c>
      <c r="F180" s="90" t="s">
        <v>108</v>
      </c>
      <c r="G180" s="132" t="s">
        <v>117</v>
      </c>
      <c r="H180" s="85" t="s">
        <v>820</v>
      </c>
      <c r="I180" s="85" t="s">
        <v>177</v>
      </c>
      <c r="J180" s="85">
        <v>45</v>
      </c>
      <c r="K180" s="85"/>
      <c r="L180" s="85">
        <v>1326</v>
      </c>
      <c r="M180" s="85">
        <v>1019028211</v>
      </c>
      <c r="N180" s="85" t="s">
        <v>597</v>
      </c>
      <c r="O180" s="85">
        <v>0</v>
      </c>
      <c r="P180" s="85"/>
      <c r="Q180" s="85"/>
      <c r="R180" s="85">
        <v>1</v>
      </c>
      <c r="S180" s="85">
        <v>3550000</v>
      </c>
      <c r="T180" s="85">
        <v>3550000</v>
      </c>
      <c r="U180" s="85">
        <v>3550000</v>
      </c>
      <c r="V180" s="85">
        <v>42780</v>
      </c>
      <c r="W180" s="85">
        <v>42780</v>
      </c>
      <c r="X180" s="85">
        <v>42824</v>
      </c>
      <c r="Y180" s="85">
        <v>44</v>
      </c>
      <c r="Z180" s="85">
        <v>44</v>
      </c>
      <c r="AA180" s="85"/>
      <c r="AB180" s="85"/>
      <c r="AC180" s="85"/>
      <c r="AD180" s="85" t="s">
        <v>760</v>
      </c>
      <c r="AE180" s="85"/>
      <c r="AF180" s="52">
        <f t="shared" si="6"/>
        <v>1</v>
      </c>
      <c r="AG180" s="53"/>
      <c r="AH180" s="53"/>
    </row>
    <row r="181" spans="1:34" ht="44.25" customHeight="1" x14ac:dyDescent="0.25">
      <c r="A181" s="85">
        <v>47</v>
      </c>
      <c r="B181" s="85">
        <v>2016</v>
      </c>
      <c r="C181" s="85" t="s">
        <v>784</v>
      </c>
      <c r="D181" s="54">
        <v>5</v>
      </c>
      <c r="E181" s="3"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'!$B$20,"No ha seleccionado un tipo de contrato válido")))))))))))))))))))</f>
        <v>CONTRATOS DE PRESTACIÓN DE SERVICIOS PROFESIONALES Y DE APOYO A LA GESTIÓN</v>
      </c>
      <c r="F181" s="90" t="s">
        <v>108</v>
      </c>
      <c r="G181" s="132" t="s">
        <v>117</v>
      </c>
      <c r="H181" s="85" t="s">
        <v>824</v>
      </c>
      <c r="I181" s="85" t="s">
        <v>177</v>
      </c>
      <c r="J181" s="85">
        <v>45</v>
      </c>
      <c r="K181" s="85"/>
      <c r="L181" s="85">
        <v>1326</v>
      </c>
      <c r="M181" s="85">
        <v>79750912</v>
      </c>
      <c r="N181" s="85" t="s">
        <v>857</v>
      </c>
      <c r="O181" s="85">
        <v>0</v>
      </c>
      <c r="P181" s="85"/>
      <c r="Q181" s="85"/>
      <c r="R181" s="85">
        <v>1</v>
      </c>
      <c r="S181" s="85">
        <v>2200000</v>
      </c>
      <c r="T181" s="85">
        <v>2200000</v>
      </c>
      <c r="U181" s="85">
        <v>2200000</v>
      </c>
      <c r="V181" s="85">
        <v>42780</v>
      </c>
      <c r="W181" s="85">
        <v>42780</v>
      </c>
      <c r="X181" s="85">
        <v>42824</v>
      </c>
      <c r="Y181" s="85">
        <v>44</v>
      </c>
      <c r="Z181" s="85">
        <v>44</v>
      </c>
      <c r="AA181" s="85"/>
      <c r="AB181" s="85"/>
      <c r="AC181" s="85"/>
      <c r="AD181" s="85" t="s">
        <v>760</v>
      </c>
      <c r="AE181" s="85"/>
      <c r="AF181" s="52">
        <f t="shared" si="6"/>
        <v>1</v>
      </c>
      <c r="AG181" s="53"/>
      <c r="AH181" s="53"/>
    </row>
    <row r="182" spans="1:34" ht="44.25" customHeight="1" x14ac:dyDescent="0.25">
      <c r="A182" s="85">
        <v>52</v>
      </c>
      <c r="B182" s="85">
        <v>2016</v>
      </c>
      <c r="C182" s="85" t="s">
        <v>785</v>
      </c>
      <c r="D182" s="54">
        <v>5</v>
      </c>
      <c r="E182" s="3"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'!$B$20,"No ha seleccionado un tipo de contrato válido")))))))))))))))))))</f>
        <v>CONTRATOS DE PRESTACIÓN DE SERVICIOS PROFESIONALES Y DE APOYO A LA GESTIÓN</v>
      </c>
      <c r="F182" s="90" t="s">
        <v>108</v>
      </c>
      <c r="G182" s="132" t="s">
        <v>117</v>
      </c>
      <c r="H182" s="85" t="s">
        <v>820</v>
      </c>
      <c r="I182" s="85" t="s">
        <v>177</v>
      </c>
      <c r="J182" s="85">
        <v>45</v>
      </c>
      <c r="K182" s="85"/>
      <c r="L182" s="85">
        <v>1326</v>
      </c>
      <c r="M182" s="85">
        <v>53097642</v>
      </c>
      <c r="N182" s="85" t="s">
        <v>595</v>
      </c>
      <c r="O182" s="85">
        <v>0</v>
      </c>
      <c r="P182" s="85"/>
      <c r="Q182" s="85"/>
      <c r="R182" s="85">
        <v>1</v>
      </c>
      <c r="S182" s="85">
        <v>5000000</v>
      </c>
      <c r="T182" s="85">
        <v>5000000</v>
      </c>
      <c r="U182" s="85">
        <v>5000000</v>
      </c>
      <c r="V182" s="85">
        <v>42780</v>
      </c>
      <c r="W182" s="85">
        <v>42780</v>
      </c>
      <c r="X182" s="85">
        <v>42824</v>
      </c>
      <c r="Y182" s="85">
        <v>44</v>
      </c>
      <c r="Z182" s="85">
        <v>44</v>
      </c>
      <c r="AA182" s="85"/>
      <c r="AB182" s="85"/>
      <c r="AC182" s="85"/>
      <c r="AD182" s="85" t="s">
        <v>760</v>
      </c>
      <c r="AE182" s="85"/>
      <c r="AF182" s="52">
        <f t="shared" si="6"/>
        <v>1</v>
      </c>
      <c r="AG182" s="53"/>
      <c r="AH182" s="53"/>
    </row>
    <row r="183" spans="1:34" ht="44.25" customHeight="1" x14ac:dyDescent="0.25">
      <c r="A183" s="85">
        <v>53</v>
      </c>
      <c r="B183" s="85">
        <v>2016</v>
      </c>
      <c r="C183" s="85" t="s">
        <v>786</v>
      </c>
      <c r="D183" s="54">
        <v>5</v>
      </c>
      <c r="E183" s="3"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'!$B$20,"No ha seleccionado un tipo de contrato válido")))))))))))))))))))</f>
        <v>CONTRATOS DE PRESTACIÓN DE SERVICIOS PROFESIONALES Y DE APOYO A LA GESTIÓN</v>
      </c>
      <c r="F183" s="90" t="s">
        <v>108</v>
      </c>
      <c r="G183" s="132" t="s">
        <v>117</v>
      </c>
      <c r="H183" s="85" t="s">
        <v>825</v>
      </c>
      <c r="I183" s="85" t="s">
        <v>177</v>
      </c>
      <c r="J183" s="85">
        <v>45</v>
      </c>
      <c r="K183" s="85"/>
      <c r="L183" s="85">
        <v>1326</v>
      </c>
      <c r="M183" s="85">
        <v>52905897</v>
      </c>
      <c r="N183" s="85" t="s">
        <v>858</v>
      </c>
      <c r="O183" s="85">
        <v>0</v>
      </c>
      <c r="P183" s="85"/>
      <c r="Q183" s="85"/>
      <c r="R183" s="85">
        <v>2</v>
      </c>
      <c r="S183" s="85">
        <v>8250000</v>
      </c>
      <c r="T183" s="85">
        <v>8250000</v>
      </c>
      <c r="U183" s="85">
        <v>8250000</v>
      </c>
      <c r="V183" s="85">
        <v>42762</v>
      </c>
      <c r="W183" s="85">
        <v>42762</v>
      </c>
      <c r="X183" s="85">
        <v>42792</v>
      </c>
      <c r="Y183" s="85">
        <v>30</v>
      </c>
      <c r="Z183" s="85">
        <v>30</v>
      </c>
      <c r="AA183" s="85"/>
      <c r="AB183" s="85"/>
      <c r="AC183" s="85"/>
      <c r="AD183" s="85" t="s">
        <v>760</v>
      </c>
      <c r="AE183" s="85"/>
      <c r="AF183" s="52">
        <f t="shared" si="6"/>
        <v>1</v>
      </c>
      <c r="AG183" s="53"/>
      <c r="AH183" s="53"/>
    </row>
    <row r="184" spans="1:34" ht="44.25" customHeight="1" x14ac:dyDescent="0.25">
      <c r="A184" s="85">
        <v>55</v>
      </c>
      <c r="B184" s="85">
        <v>2016</v>
      </c>
      <c r="C184" s="85" t="s">
        <v>787</v>
      </c>
      <c r="D184" s="54">
        <v>5</v>
      </c>
      <c r="E184" s="3"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'!$B$20,"No ha seleccionado un tipo de contrato válido")))))))))))))))))))</f>
        <v>CONTRATOS DE PRESTACIÓN DE SERVICIOS PROFESIONALES Y DE APOYO A LA GESTIÓN</v>
      </c>
      <c r="F184" s="90" t="s">
        <v>108</v>
      </c>
      <c r="G184" s="132" t="s">
        <v>117</v>
      </c>
      <c r="H184" s="85" t="s">
        <v>826</v>
      </c>
      <c r="I184" s="85" t="s">
        <v>177</v>
      </c>
      <c r="J184" s="85">
        <v>45</v>
      </c>
      <c r="K184" s="85"/>
      <c r="L184" s="85">
        <v>1326</v>
      </c>
      <c r="M184" s="85">
        <v>51738812</v>
      </c>
      <c r="N184" s="85" t="s">
        <v>859</v>
      </c>
      <c r="O184" s="85">
        <v>0</v>
      </c>
      <c r="P184" s="85"/>
      <c r="Q184" s="85"/>
      <c r="R184" s="85">
        <v>1</v>
      </c>
      <c r="S184" s="85">
        <v>4250000</v>
      </c>
      <c r="T184" s="85">
        <v>4250000</v>
      </c>
      <c r="U184" s="85">
        <v>4250000</v>
      </c>
      <c r="V184" s="85">
        <v>42780</v>
      </c>
      <c r="W184" s="85">
        <v>42780</v>
      </c>
      <c r="X184" s="85">
        <v>42822</v>
      </c>
      <c r="Y184" s="85">
        <v>42</v>
      </c>
      <c r="Z184" s="85">
        <v>42</v>
      </c>
      <c r="AA184" s="85"/>
      <c r="AB184" s="85"/>
      <c r="AC184" s="85"/>
      <c r="AD184" s="85" t="s">
        <v>760</v>
      </c>
      <c r="AE184" s="85"/>
      <c r="AF184" s="52">
        <f t="shared" si="6"/>
        <v>1</v>
      </c>
      <c r="AG184" s="53"/>
      <c r="AH184" s="53"/>
    </row>
    <row r="185" spans="1:34" ht="44.25" customHeight="1" x14ac:dyDescent="0.25">
      <c r="A185" s="85">
        <v>56</v>
      </c>
      <c r="B185" s="85">
        <v>2016</v>
      </c>
      <c r="C185" s="85" t="s">
        <v>788</v>
      </c>
      <c r="D185" s="54">
        <v>5</v>
      </c>
      <c r="E185" s="3"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'!$B$20,"No ha seleccionado un tipo de contrato válido")))))))))))))))))))</f>
        <v>CONTRATOS DE PRESTACIÓN DE SERVICIOS PROFESIONALES Y DE APOYO A LA GESTIÓN</v>
      </c>
      <c r="F185" s="90" t="s">
        <v>108</v>
      </c>
      <c r="G185" s="132" t="s">
        <v>117</v>
      </c>
      <c r="H185" s="85" t="s">
        <v>821</v>
      </c>
      <c r="I185" s="85" t="s">
        <v>177</v>
      </c>
      <c r="J185" s="85">
        <v>45</v>
      </c>
      <c r="K185" s="85"/>
      <c r="L185" s="85">
        <v>1326</v>
      </c>
      <c r="M185" s="85">
        <v>1010165338</v>
      </c>
      <c r="N185" s="85" t="s">
        <v>860</v>
      </c>
      <c r="O185" s="85">
        <v>0</v>
      </c>
      <c r="P185" s="85"/>
      <c r="Q185" s="85"/>
      <c r="R185" s="85">
        <v>1</v>
      </c>
      <c r="S185" s="85">
        <v>3500000</v>
      </c>
      <c r="T185" s="85">
        <v>3500000</v>
      </c>
      <c r="U185" s="85">
        <v>3500000</v>
      </c>
      <c r="V185" s="85">
        <v>42780</v>
      </c>
      <c r="W185" s="85">
        <v>42780</v>
      </c>
      <c r="X185" s="85">
        <v>42824</v>
      </c>
      <c r="Y185" s="85">
        <v>44</v>
      </c>
      <c r="Z185" s="85">
        <v>44</v>
      </c>
      <c r="AA185" s="85"/>
      <c r="AB185" s="85"/>
      <c r="AC185" s="85"/>
      <c r="AD185" s="85" t="s">
        <v>760</v>
      </c>
      <c r="AE185" s="85"/>
      <c r="AF185" s="52">
        <f t="shared" si="6"/>
        <v>1</v>
      </c>
      <c r="AG185" s="53"/>
      <c r="AH185" s="53"/>
    </row>
    <row r="186" spans="1:34" ht="44.25" customHeight="1" x14ac:dyDescent="0.25">
      <c r="A186" s="85">
        <v>59</v>
      </c>
      <c r="B186" s="85">
        <v>2016</v>
      </c>
      <c r="C186" s="85" t="s">
        <v>789</v>
      </c>
      <c r="D186" s="54">
        <v>5</v>
      </c>
      <c r="E186" s="3"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'!$B$20,"No ha seleccionado un tipo de contrato válido")))))))))))))))))))</f>
        <v>CONTRATOS DE PRESTACIÓN DE SERVICIOS PROFESIONALES Y DE APOYO A LA GESTIÓN</v>
      </c>
      <c r="F186" s="90" t="s">
        <v>108</v>
      </c>
      <c r="G186" s="132" t="s">
        <v>117</v>
      </c>
      <c r="H186" s="85" t="s">
        <v>827</v>
      </c>
      <c r="I186" s="85" t="s">
        <v>177</v>
      </c>
      <c r="J186" s="85">
        <v>45</v>
      </c>
      <c r="K186" s="85"/>
      <c r="L186" s="85">
        <v>1326</v>
      </c>
      <c r="M186" s="85">
        <v>1013581981</v>
      </c>
      <c r="N186" s="85" t="s">
        <v>861</v>
      </c>
      <c r="O186" s="85">
        <v>0</v>
      </c>
      <c r="P186" s="85"/>
      <c r="Q186" s="85"/>
      <c r="R186" s="85">
        <v>1</v>
      </c>
      <c r="S186" s="85">
        <v>2500000</v>
      </c>
      <c r="T186" s="85">
        <v>2500000</v>
      </c>
      <c r="U186" s="85">
        <v>2500000</v>
      </c>
      <c r="V186" s="85">
        <v>42780</v>
      </c>
      <c r="W186" s="85">
        <v>42780</v>
      </c>
      <c r="X186" s="85">
        <v>42823</v>
      </c>
      <c r="Y186" s="85">
        <v>43</v>
      </c>
      <c r="Z186" s="85">
        <v>43</v>
      </c>
      <c r="AA186" s="85"/>
      <c r="AB186" s="85"/>
      <c r="AC186" s="85"/>
      <c r="AD186" s="85" t="s">
        <v>760</v>
      </c>
      <c r="AE186" s="85"/>
      <c r="AF186" s="52">
        <f t="shared" si="6"/>
        <v>1</v>
      </c>
      <c r="AG186" s="53"/>
      <c r="AH186" s="53"/>
    </row>
    <row r="187" spans="1:34" ht="44.25" customHeight="1" x14ac:dyDescent="0.25">
      <c r="A187" s="85">
        <v>61</v>
      </c>
      <c r="B187" s="85">
        <v>2016</v>
      </c>
      <c r="C187" s="85" t="s">
        <v>790</v>
      </c>
      <c r="D187" s="54">
        <v>5</v>
      </c>
      <c r="E187" s="3"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'!$B$20,"No ha seleccionado un tipo de contrato válido")))))))))))))))))))</f>
        <v>CONTRATOS DE PRESTACIÓN DE SERVICIOS PROFESIONALES Y DE APOYO A LA GESTIÓN</v>
      </c>
      <c r="F187" s="90" t="s">
        <v>108</v>
      </c>
      <c r="G187" s="132" t="s">
        <v>117</v>
      </c>
      <c r="H187" s="85" t="s">
        <v>828</v>
      </c>
      <c r="I187" s="85" t="s">
        <v>177</v>
      </c>
      <c r="J187" s="85">
        <v>45</v>
      </c>
      <c r="K187" s="85"/>
      <c r="L187" s="85">
        <v>1326</v>
      </c>
      <c r="M187" s="85">
        <v>53039712</v>
      </c>
      <c r="N187" s="85" t="s">
        <v>616</v>
      </c>
      <c r="O187" s="85">
        <v>0</v>
      </c>
      <c r="P187" s="85"/>
      <c r="Q187" s="85"/>
      <c r="R187" s="85">
        <v>1</v>
      </c>
      <c r="S187" s="85">
        <v>5200000</v>
      </c>
      <c r="T187" s="85">
        <v>5200000</v>
      </c>
      <c r="U187" s="85">
        <v>5200000</v>
      </c>
      <c r="V187" s="85">
        <v>42780</v>
      </c>
      <c r="W187" s="85">
        <v>42780</v>
      </c>
      <c r="X187" s="85">
        <v>42825</v>
      </c>
      <c r="Y187" s="85">
        <v>45</v>
      </c>
      <c r="Z187" s="85">
        <v>45</v>
      </c>
      <c r="AA187" s="85"/>
      <c r="AB187" s="85"/>
      <c r="AC187" s="85"/>
      <c r="AD187" s="85" t="s">
        <v>760</v>
      </c>
      <c r="AE187" s="85"/>
      <c r="AF187" s="52">
        <f t="shared" si="6"/>
        <v>1</v>
      </c>
      <c r="AG187" s="53"/>
      <c r="AH187" s="53"/>
    </row>
    <row r="188" spans="1:34" ht="44.25" customHeight="1" x14ac:dyDescent="0.25">
      <c r="A188" s="85">
        <v>62</v>
      </c>
      <c r="B188" s="85">
        <v>2016</v>
      </c>
      <c r="C188" s="85" t="s">
        <v>791</v>
      </c>
      <c r="D188" s="54">
        <v>5</v>
      </c>
      <c r="E188" s="3"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'!$B$20,"No ha seleccionado un tipo de contrato válido")))))))))))))))))))</f>
        <v>CONTRATOS DE PRESTACIÓN DE SERVICIOS PROFESIONALES Y DE APOYO A LA GESTIÓN</v>
      </c>
      <c r="F188" s="90" t="s">
        <v>108</v>
      </c>
      <c r="G188" s="132" t="s">
        <v>117</v>
      </c>
      <c r="H188" s="85" t="s">
        <v>829</v>
      </c>
      <c r="I188" s="85" t="s">
        <v>177</v>
      </c>
      <c r="J188" s="85">
        <v>45</v>
      </c>
      <c r="K188" s="85"/>
      <c r="L188" s="85">
        <v>1326</v>
      </c>
      <c r="M188" s="85">
        <v>80111338</v>
      </c>
      <c r="N188" s="85" t="s">
        <v>862</v>
      </c>
      <c r="O188" s="85">
        <v>0</v>
      </c>
      <c r="P188" s="85"/>
      <c r="Q188" s="85"/>
      <c r="R188" s="85">
        <v>1</v>
      </c>
      <c r="S188" s="85">
        <v>3700000</v>
      </c>
      <c r="T188" s="85">
        <v>3700000</v>
      </c>
      <c r="U188" s="85">
        <v>3576667</v>
      </c>
      <c r="V188" s="85">
        <v>42780</v>
      </c>
      <c r="W188" s="85">
        <v>42780</v>
      </c>
      <c r="X188" s="85">
        <v>42825</v>
      </c>
      <c r="Y188" s="85">
        <v>45</v>
      </c>
      <c r="Z188" s="85">
        <v>45</v>
      </c>
      <c r="AA188" s="85"/>
      <c r="AB188" s="85"/>
      <c r="AC188" s="85" t="s">
        <v>760</v>
      </c>
      <c r="AD188" s="85"/>
      <c r="AE188" s="85"/>
      <c r="AF188" s="52">
        <f t="shared" si="6"/>
        <v>0.96666675675675673</v>
      </c>
      <c r="AG188" s="53"/>
      <c r="AH188" s="53"/>
    </row>
    <row r="189" spans="1:34" ht="44.25" customHeight="1" x14ac:dyDescent="0.25">
      <c r="A189" s="85">
        <v>63</v>
      </c>
      <c r="B189" s="85">
        <v>2016</v>
      </c>
      <c r="C189" s="85" t="s">
        <v>792</v>
      </c>
      <c r="D189" s="54">
        <v>5</v>
      </c>
      <c r="E189" s="3"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'!$B$20,"No ha seleccionado un tipo de contrato válido")))))))))))))))))))</f>
        <v>CONTRATOS DE PRESTACIÓN DE SERVICIOS PROFESIONALES Y DE APOYO A LA GESTIÓN</v>
      </c>
      <c r="F189" s="90" t="s">
        <v>108</v>
      </c>
      <c r="G189" s="132" t="s">
        <v>117</v>
      </c>
      <c r="H189" s="85" t="s">
        <v>830</v>
      </c>
      <c r="I189" s="85" t="s">
        <v>177</v>
      </c>
      <c r="J189" s="85">
        <v>45</v>
      </c>
      <c r="K189" s="85"/>
      <c r="L189" s="85">
        <v>1326</v>
      </c>
      <c r="M189" s="85">
        <v>80735860</v>
      </c>
      <c r="N189" s="85" t="s">
        <v>618</v>
      </c>
      <c r="O189" s="85">
        <v>0</v>
      </c>
      <c r="P189" s="85"/>
      <c r="Q189" s="85"/>
      <c r="R189" s="85">
        <v>1</v>
      </c>
      <c r="S189" s="85">
        <v>4500000</v>
      </c>
      <c r="T189" s="85">
        <v>4500000</v>
      </c>
      <c r="U189" s="85">
        <v>4500000</v>
      </c>
      <c r="V189" s="85">
        <v>42780</v>
      </c>
      <c r="W189" s="85">
        <v>42780</v>
      </c>
      <c r="X189" s="85">
        <v>42825</v>
      </c>
      <c r="Y189" s="85">
        <v>45</v>
      </c>
      <c r="Z189" s="85">
        <v>45</v>
      </c>
      <c r="AA189" s="85"/>
      <c r="AB189" s="85"/>
      <c r="AC189" s="85"/>
      <c r="AD189" s="85" t="s">
        <v>760</v>
      </c>
      <c r="AE189" s="85"/>
      <c r="AF189" s="52">
        <f t="shared" si="6"/>
        <v>1</v>
      </c>
      <c r="AG189" s="53"/>
      <c r="AH189" s="53"/>
    </row>
    <row r="190" spans="1:34" ht="44.25" customHeight="1" x14ac:dyDescent="0.25">
      <c r="A190" s="85">
        <v>70</v>
      </c>
      <c r="B190" s="85">
        <v>2016</v>
      </c>
      <c r="C190" s="85" t="s">
        <v>793</v>
      </c>
      <c r="D190" s="54">
        <v>5</v>
      </c>
      <c r="E190" s="3"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'!$B$20,"No ha seleccionado un tipo de contrato válido")))))))))))))))))))</f>
        <v>CONTRATOS DE PRESTACIÓN DE SERVICIOS PROFESIONALES Y DE APOYO A LA GESTIÓN</v>
      </c>
      <c r="F190" s="90" t="s">
        <v>108</v>
      </c>
      <c r="G190" s="132" t="s">
        <v>117</v>
      </c>
      <c r="H190" s="85" t="s">
        <v>831</v>
      </c>
      <c r="I190" s="85" t="s">
        <v>177</v>
      </c>
      <c r="J190" s="85">
        <v>45</v>
      </c>
      <c r="K190" s="85"/>
      <c r="L190" s="85">
        <v>1326</v>
      </c>
      <c r="M190" s="85">
        <v>1023902688</v>
      </c>
      <c r="N190" s="85" t="s">
        <v>619</v>
      </c>
      <c r="O190" s="85">
        <v>0</v>
      </c>
      <c r="P190" s="85"/>
      <c r="Q190" s="85"/>
      <c r="R190" s="85">
        <v>1</v>
      </c>
      <c r="S190" s="85">
        <v>1600000</v>
      </c>
      <c r="T190" s="85">
        <v>1600000</v>
      </c>
      <c r="U190" s="85">
        <v>1600000</v>
      </c>
      <c r="V190" s="85">
        <v>42780</v>
      </c>
      <c r="W190" s="85">
        <v>42780</v>
      </c>
      <c r="X190" s="85">
        <v>42816</v>
      </c>
      <c r="Y190" s="85">
        <v>36</v>
      </c>
      <c r="Z190" s="85">
        <v>36</v>
      </c>
      <c r="AA190" s="85"/>
      <c r="AB190" s="85"/>
      <c r="AC190" s="85"/>
      <c r="AD190" s="85" t="s">
        <v>760</v>
      </c>
      <c r="AE190" s="85"/>
      <c r="AF190" s="52">
        <f t="shared" si="6"/>
        <v>1</v>
      </c>
      <c r="AG190" s="53"/>
      <c r="AH190" s="53"/>
    </row>
    <row r="191" spans="1:34" ht="44.25" customHeight="1" x14ac:dyDescent="0.25">
      <c r="A191" s="85">
        <v>71</v>
      </c>
      <c r="B191" s="85">
        <v>2016</v>
      </c>
      <c r="C191" s="85" t="s">
        <v>794</v>
      </c>
      <c r="D191" s="54">
        <v>5</v>
      </c>
      <c r="E191" s="3"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'!$B$20,"No ha seleccionado un tipo de contrato válido")))))))))))))))))))</f>
        <v>CONTRATOS DE PRESTACIÓN DE SERVICIOS PROFESIONALES Y DE APOYO A LA GESTIÓN</v>
      </c>
      <c r="F191" s="90" t="s">
        <v>108</v>
      </c>
      <c r="G191" s="132" t="s">
        <v>117</v>
      </c>
      <c r="H191" s="85" t="s">
        <v>832</v>
      </c>
      <c r="I191" s="85" t="s">
        <v>177</v>
      </c>
      <c r="J191" s="85">
        <v>45</v>
      </c>
      <c r="K191" s="85"/>
      <c r="L191" s="85">
        <v>1326</v>
      </c>
      <c r="M191" s="85">
        <v>80231510</v>
      </c>
      <c r="N191" s="85" t="s">
        <v>620</v>
      </c>
      <c r="O191" s="85">
        <v>0</v>
      </c>
      <c r="P191" s="85"/>
      <c r="Q191" s="85"/>
      <c r="R191" s="85">
        <v>1</v>
      </c>
      <c r="S191" s="85">
        <v>1800000</v>
      </c>
      <c r="T191" s="85">
        <v>1800000</v>
      </c>
      <c r="U191" s="85">
        <v>1800000</v>
      </c>
      <c r="V191" s="85">
        <v>42780</v>
      </c>
      <c r="W191" s="85">
        <v>42780</v>
      </c>
      <c r="X191" s="85">
        <v>42820</v>
      </c>
      <c r="Y191" s="85">
        <v>40</v>
      </c>
      <c r="Z191" s="85">
        <v>40</v>
      </c>
      <c r="AA191" s="85"/>
      <c r="AB191" s="85"/>
      <c r="AC191" s="85"/>
      <c r="AD191" s="85" t="s">
        <v>760</v>
      </c>
      <c r="AE191" s="85"/>
      <c r="AF191" s="52">
        <f t="shared" si="6"/>
        <v>1</v>
      </c>
      <c r="AG191" s="53"/>
      <c r="AH191" s="53"/>
    </row>
    <row r="192" spans="1:34" ht="44.25" customHeight="1" x14ac:dyDescent="0.25">
      <c r="A192" s="85">
        <v>73</v>
      </c>
      <c r="B192" s="85">
        <v>2016</v>
      </c>
      <c r="C192" s="85" t="s">
        <v>795</v>
      </c>
      <c r="D192" s="54">
        <v>5</v>
      </c>
      <c r="E192" s="3"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'!$B$20,"No ha seleccionado un tipo de contrato válido")))))))))))))))))))</f>
        <v>CONTRATOS DE PRESTACIÓN DE SERVICIOS PROFESIONALES Y DE APOYO A LA GESTIÓN</v>
      </c>
      <c r="F192" s="90" t="s">
        <v>108</v>
      </c>
      <c r="G192" s="132" t="s">
        <v>117</v>
      </c>
      <c r="H192" s="85" t="s">
        <v>833</v>
      </c>
      <c r="I192" s="85" t="s">
        <v>177</v>
      </c>
      <c r="J192" s="85">
        <v>45</v>
      </c>
      <c r="K192" s="85"/>
      <c r="L192" s="85">
        <v>1326</v>
      </c>
      <c r="M192" s="85">
        <v>79989849</v>
      </c>
      <c r="N192" s="85" t="s">
        <v>863</v>
      </c>
      <c r="O192" s="85">
        <v>0</v>
      </c>
      <c r="P192" s="85"/>
      <c r="Q192" s="85"/>
      <c r="R192" s="85">
        <v>1</v>
      </c>
      <c r="S192" s="85">
        <v>4300000</v>
      </c>
      <c r="T192" s="85">
        <v>4300000</v>
      </c>
      <c r="U192" s="85">
        <v>4300000</v>
      </c>
      <c r="V192" s="85">
        <v>42780</v>
      </c>
      <c r="W192" s="85">
        <v>42780</v>
      </c>
      <c r="X192" s="85">
        <v>42825</v>
      </c>
      <c r="Y192" s="85">
        <v>45</v>
      </c>
      <c r="Z192" s="85">
        <v>45</v>
      </c>
      <c r="AA192" s="85"/>
      <c r="AB192" s="85"/>
      <c r="AC192" s="85"/>
      <c r="AD192" s="85" t="s">
        <v>760</v>
      </c>
      <c r="AE192" s="85"/>
      <c r="AF192" s="52">
        <f t="shared" si="6"/>
        <v>1</v>
      </c>
      <c r="AG192" s="53"/>
      <c r="AH192" s="53"/>
    </row>
    <row r="193" spans="1:34" ht="44.25" customHeight="1" x14ac:dyDescent="0.25">
      <c r="A193" s="85">
        <v>76</v>
      </c>
      <c r="B193" s="85">
        <v>2016</v>
      </c>
      <c r="C193" s="85" t="s">
        <v>796</v>
      </c>
      <c r="D193" s="54">
        <v>5</v>
      </c>
      <c r="E193" s="3"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'!$B$20,"No ha seleccionado un tipo de contrato válido")))))))))))))))))))</f>
        <v>CONTRATOS DE PRESTACIÓN DE SERVICIOS PROFESIONALES Y DE APOYO A LA GESTIÓN</v>
      </c>
      <c r="F193" s="90" t="s">
        <v>108</v>
      </c>
      <c r="G193" s="132" t="s">
        <v>117</v>
      </c>
      <c r="H193" s="85" t="s">
        <v>834</v>
      </c>
      <c r="I193" s="85" t="s">
        <v>177</v>
      </c>
      <c r="J193" s="85">
        <v>45</v>
      </c>
      <c r="K193" s="85"/>
      <c r="L193" s="85">
        <v>1326</v>
      </c>
      <c r="M193" s="85">
        <v>1026568535</v>
      </c>
      <c r="N193" s="85" t="s">
        <v>599</v>
      </c>
      <c r="O193" s="85">
        <v>0</v>
      </c>
      <c r="P193" s="85"/>
      <c r="Q193" s="85"/>
      <c r="R193" s="85">
        <v>1</v>
      </c>
      <c r="S193" s="85">
        <v>3466666</v>
      </c>
      <c r="T193" s="85">
        <v>3466666</v>
      </c>
      <c r="U193" s="85">
        <v>3466666</v>
      </c>
      <c r="V193" s="85">
        <v>42780</v>
      </c>
      <c r="W193" s="85">
        <v>42780</v>
      </c>
      <c r="X193" s="85">
        <v>42824</v>
      </c>
      <c r="Y193" s="85">
        <v>44</v>
      </c>
      <c r="Z193" s="85">
        <v>44</v>
      </c>
      <c r="AA193" s="85"/>
      <c r="AB193" s="85"/>
      <c r="AC193" s="85"/>
      <c r="AD193" s="85" t="s">
        <v>760</v>
      </c>
      <c r="AE193" s="85"/>
      <c r="AF193" s="52">
        <f t="shared" si="6"/>
        <v>1</v>
      </c>
      <c r="AG193" s="53"/>
      <c r="AH193" s="53"/>
    </row>
    <row r="194" spans="1:34" ht="44.25" customHeight="1" x14ac:dyDescent="0.25">
      <c r="A194" s="85">
        <v>77</v>
      </c>
      <c r="B194" s="85">
        <v>2016</v>
      </c>
      <c r="C194" s="85" t="s">
        <v>797</v>
      </c>
      <c r="D194" s="54">
        <v>5</v>
      </c>
      <c r="E194" s="3"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'!$B$20,"No ha seleccionado un tipo de contrato válido")))))))))))))))))))</f>
        <v>CONTRATOS DE PRESTACIÓN DE SERVICIOS PROFESIONALES Y DE APOYO A LA GESTIÓN</v>
      </c>
      <c r="F194" s="90" t="s">
        <v>108</v>
      </c>
      <c r="G194" s="132" t="s">
        <v>117</v>
      </c>
      <c r="H194" s="85" t="s">
        <v>835</v>
      </c>
      <c r="I194" s="85" t="s">
        <v>177</v>
      </c>
      <c r="J194" s="85">
        <v>45</v>
      </c>
      <c r="K194" s="85"/>
      <c r="L194" s="85">
        <v>1326</v>
      </c>
      <c r="M194" s="85">
        <v>74375345</v>
      </c>
      <c r="N194" s="85" t="s">
        <v>600</v>
      </c>
      <c r="O194" s="85">
        <v>0</v>
      </c>
      <c r="P194" s="85"/>
      <c r="Q194" s="85"/>
      <c r="R194" s="85">
        <v>1</v>
      </c>
      <c r="S194" s="85">
        <v>5500000</v>
      </c>
      <c r="T194" s="85">
        <v>5500000</v>
      </c>
      <c r="U194" s="85">
        <v>5500000</v>
      </c>
      <c r="V194" s="85">
        <v>42780</v>
      </c>
      <c r="W194" s="85">
        <v>42780</v>
      </c>
      <c r="X194" s="85">
        <v>42820</v>
      </c>
      <c r="Y194" s="85">
        <v>40</v>
      </c>
      <c r="Z194" s="85">
        <v>40</v>
      </c>
      <c r="AA194" s="85"/>
      <c r="AB194" s="85"/>
      <c r="AC194" s="85"/>
      <c r="AD194" s="85" t="s">
        <v>760</v>
      </c>
      <c r="AE194" s="85"/>
      <c r="AF194" s="52">
        <f t="shared" si="6"/>
        <v>1</v>
      </c>
      <c r="AG194" s="53"/>
      <c r="AH194" s="53"/>
    </row>
    <row r="195" spans="1:34" ht="44.25" customHeight="1" x14ac:dyDescent="0.25">
      <c r="A195" s="85">
        <v>80</v>
      </c>
      <c r="B195" s="85">
        <v>2016</v>
      </c>
      <c r="C195" s="85" t="s">
        <v>798</v>
      </c>
      <c r="D195" s="54">
        <v>5</v>
      </c>
      <c r="E195" s="3"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'!$B$20,"No ha seleccionado un tipo de contrato válido")))))))))))))))))))</f>
        <v>CONTRATOS DE PRESTACIÓN DE SERVICIOS PROFESIONALES Y DE APOYO A LA GESTIÓN</v>
      </c>
      <c r="F195" s="90" t="s">
        <v>108</v>
      </c>
      <c r="G195" s="132" t="s">
        <v>117</v>
      </c>
      <c r="H195" s="85" t="s">
        <v>836</v>
      </c>
      <c r="I195" s="85" t="s">
        <v>177</v>
      </c>
      <c r="J195" s="85">
        <v>45</v>
      </c>
      <c r="K195" s="85"/>
      <c r="L195" s="85">
        <v>1326</v>
      </c>
      <c r="M195" s="85">
        <v>52581670</v>
      </c>
      <c r="N195" s="85" t="s">
        <v>617</v>
      </c>
      <c r="O195" s="85">
        <v>0</v>
      </c>
      <c r="P195" s="85"/>
      <c r="Q195" s="85"/>
      <c r="R195" s="85">
        <v>1</v>
      </c>
      <c r="S195" s="85">
        <v>2600000</v>
      </c>
      <c r="T195" s="85">
        <v>2600000</v>
      </c>
      <c r="U195" s="85">
        <v>2600000</v>
      </c>
      <c r="V195" s="85">
        <v>42780</v>
      </c>
      <c r="W195" s="85">
        <v>42780</v>
      </c>
      <c r="X195" s="85">
        <v>42821</v>
      </c>
      <c r="Y195" s="85">
        <v>41</v>
      </c>
      <c r="Z195" s="85">
        <v>41</v>
      </c>
      <c r="AA195" s="85"/>
      <c r="AB195" s="85"/>
      <c r="AC195" s="85"/>
      <c r="AD195" s="85" t="s">
        <v>760</v>
      </c>
      <c r="AE195" s="85"/>
      <c r="AF195" s="52">
        <f t="shared" si="6"/>
        <v>1</v>
      </c>
      <c r="AG195" s="53"/>
      <c r="AH195" s="53"/>
    </row>
    <row r="196" spans="1:34" ht="44.25" customHeight="1" x14ac:dyDescent="0.25">
      <c r="A196" s="85">
        <v>86</v>
      </c>
      <c r="B196" s="85">
        <v>2016</v>
      </c>
      <c r="C196" s="85" t="s">
        <v>799</v>
      </c>
      <c r="D196" s="54">
        <v>5</v>
      </c>
      <c r="E196" s="3"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'!$B$20,"No ha seleccionado un tipo de contrato válido")))))))))))))))))))</f>
        <v>CONTRATOS DE PRESTACIÓN DE SERVICIOS PROFESIONALES Y DE APOYO A LA GESTIÓN</v>
      </c>
      <c r="F196" s="90" t="s">
        <v>108</v>
      </c>
      <c r="G196" s="132" t="s">
        <v>117</v>
      </c>
      <c r="H196" s="85" t="s">
        <v>837</v>
      </c>
      <c r="I196" s="85" t="s">
        <v>177</v>
      </c>
      <c r="J196" s="85">
        <v>45</v>
      </c>
      <c r="K196" s="85"/>
      <c r="L196" s="85">
        <v>1326</v>
      </c>
      <c r="M196" s="85" t="s">
        <v>876</v>
      </c>
      <c r="N196" s="85" t="s">
        <v>864</v>
      </c>
      <c r="O196" s="85">
        <v>0</v>
      </c>
      <c r="P196" s="85"/>
      <c r="Q196" s="85"/>
      <c r="R196" s="85">
        <v>1</v>
      </c>
      <c r="S196" s="85">
        <v>783333</v>
      </c>
      <c r="T196" s="85">
        <v>783333</v>
      </c>
      <c r="U196" s="85">
        <v>783333</v>
      </c>
      <c r="V196" s="85">
        <v>42780</v>
      </c>
      <c r="W196" s="85">
        <v>42780</v>
      </c>
      <c r="X196" s="85">
        <v>42825</v>
      </c>
      <c r="Y196" s="85">
        <v>45</v>
      </c>
      <c r="Z196" s="85">
        <v>45</v>
      </c>
      <c r="AA196" s="85"/>
      <c r="AB196" s="85"/>
      <c r="AC196" s="85"/>
      <c r="AD196" s="85" t="s">
        <v>760</v>
      </c>
      <c r="AE196" s="85"/>
      <c r="AF196" s="52">
        <f t="shared" si="6"/>
        <v>1</v>
      </c>
      <c r="AG196" s="53"/>
      <c r="AH196" s="53"/>
    </row>
    <row r="197" spans="1:34" ht="44.25" customHeight="1" x14ac:dyDescent="0.25">
      <c r="A197" s="85">
        <v>110</v>
      </c>
      <c r="B197" s="85">
        <v>2016</v>
      </c>
      <c r="C197" s="85" t="s">
        <v>800</v>
      </c>
      <c r="D197" s="54">
        <v>1</v>
      </c>
      <c r="E197" s="3"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'!$B$20,"No ha seleccionado un tipo de contrato válido")))))))))))))))))))</f>
        <v>OBRA PÚBLICA</v>
      </c>
      <c r="F197" s="90" t="s">
        <v>106</v>
      </c>
      <c r="G197" s="132" t="s">
        <v>123</v>
      </c>
      <c r="H197" s="85" t="s">
        <v>838</v>
      </c>
      <c r="I197" s="85" t="s">
        <v>177</v>
      </c>
      <c r="J197" s="85">
        <v>18</v>
      </c>
      <c r="K197" s="85"/>
      <c r="L197" s="85">
        <v>1322</v>
      </c>
      <c r="M197" s="85">
        <v>901030280</v>
      </c>
      <c r="N197" s="85" t="s">
        <v>865</v>
      </c>
      <c r="O197" s="85">
        <v>0</v>
      </c>
      <c r="P197" s="85"/>
      <c r="Q197" s="85"/>
      <c r="R197" s="85">
        <v>1</v>
      </c>
      <c r="S197" s="85">
        <v>579300955</v>
      </c>
      <c r="T197" s="85">
        <v>579300955</v>
      </c>
      <c r="U197" s="85">
        <v>0</v>
      </c>
      <c r="V197" s="85">
        <v>43056</v>
      </c>
      <c r="W197" s="85">
        <v>43056</v>
      </c>
      <c r="X197" s="85">
        <v>43116</v>
      </c>
      <c r="Y197" s="85">
        <v>60</v>
      </c>
      <c r="Z197" s="85">
        <v>60</v>
      </c>
      <c r="AA197" s="85"/>
      <c r="AB197" s="85"/>
      <c r="AC197" s="85" t="s">
        <v>760</v>
      </c>
      <c r="AD197" s="85"/>
      <c r="AE197" s="85"/>
      <c r="AF197" s="52">
        <f t="shared" si="6"/>
        <v>0</v>
      </c>
      <c r="AG197" s="53"/>
      <c r="AH197" s="53"/>
    </row>
    <row r="198" spans="1:34" ht="44.25" customHeight="1" x14ac:dyDescent="0.25">
      <c r="A198" s="85">
        <v>112</v>
      </c>
      <c r="B198" s="85">
        <v>2016</v>
      </c>
      <c r="C198" s="85" t="s">
        <v>801</v>
      </c>
      <c r="D198" s="54">
        <v>3</v>
      </c>
      <c r="E198" s="3"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'!$B$20,"No ha seleccionado un tipo de contrato válido")))))))))))))))))))</f>
        <v>INTERVENTORÍA</v>
      </c>
      <c r="F198" s="54" t="s">
        <v>109</v>
      </c>
      <c r="G198" s="132" t="s">
        <v>127</v>
      </c>
      <c r="H198" s="85" t="s">
        <v>839</v>
      </c>
      <c r="I198" s="85" t="s">
        <v>177</v>
      </c>
      <c r="J198" s="85">
        <v>18</v>
      </c>
      <c r="K198" s="85"/>
      <c r="L198" s="85">
        <v>1322</v>
      </c>
      <c r="M198" s="85" t="s">
        <v>877</v>
      </c>
      <c r="N198" s="85" t="s">
        <v>866</v>
      </c>
      <c r="O198" s="85">
        <v>0</v>
      </c>
      <c r="P198" s="85"/>
      <c r="Q198" s="85"/>
      <c r="R198" s="85">
        <v>3</v>
      </c>
      <c r="S198" s="85">
        <v>347555171</v>
      </c>
      <c r="T198" s="85">
        <v>347555171</v>
      </c>
      <c r="U198" s="85">
        <v>0</v>
      </c>
      <c r="V198" s="85">
        <v>42754</v>
      </c>
      <c r="W198" s="85">
        <v>42754</v>
      </c>
      <c r="X198" s="85">
        <v>43116</v>
      </c>
      <c r="Y198" s="85">
        <v>60</v>
      </c>
      <c r="Z198" s="85">
        <v>60</v>
      </c>
      <c r="AA198" s="85"/>
      <c r="AB198" s="85"/>
      <c r="AC198" s="85" t="s">
        <v>760</v>
      </c>
      <c r="AD198" s="85"/>
      <c r="AE198" s="85"/>
      <c r="AF198" s="52">
        <f t="shared" si="6"/>
        <v>0</v>
      </c>
      <c r="AG198" s="53"/>
      <c r="AH198" s="53"/>
    </row>
    <row r="199" spans="1:34" ht="44.25" customHeight="1" x14ac:dyDescent="0.25">
      <c r="A199" s="85">
        <v>113</v>
      </c>
      <c r="B199" s="85">
        <v>2016</v>
      </c>
      <c r="C199" s="85" t="s">
        <v>800</v>
      </c>
      <c r="D199" s="54">
        <v>1</v>
      </c>
      <c r="E199" s="3"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'!$B$20,"No ha seleccionado un tipo de contrato válido")))))))))))))))))))</f>
        <v>OBRA PÚBLICA</v>
      </c>
      <c r="F199" s="54" t="s">
        <v>106</v>
      </c>
      <c r="G199" s="132" t="s">
        <v>123</v>
      </c>
      <c r="H199" s="85" t="s">
        <v>840</v>
      </c>
      <c r="I199" s="85" t="s">
        <v>177</v>
      </c>
      <c r="J199" s="85">
        <v>18</v>
      </c>
      <c r="K199" s="85"/>
      <c r="L199" s="85">
        <v>1322</v>
      </c>
      <c r="M199" s="85" t="s">
        <v>878</v>
      </c>
      <c r="N199" s="85" t="s">
        <v>867</v>
      </c>
      <c r="O199" s="85">
        <v>0</v>
      </c>
      <c r="P199" s="85"/>
      <c r="Q199" s="85"/>
      <c r="R199" s="85">
        <v>1</v>
      </c>
      <c r="S199" s="85">
        <v>1156010763</v>
      </c>
      <c r="T199" s="85">
        <v>1156010763</v>
      </c>
      <c r="U199" s="85">
        <v>0</v>
      </c>
      <c r="V199" s="85">
        <v>43056</v>
      </c>
      <c r="W199" s="85">
        <v>43056</v>
      </c>
      <c r="X199" s="85">
        <v>43116</v>
      </c>
      <c r="Y199" s="85">
        <v>60</v>
      </c>
      <c r="Z199" s="85">
        <v>60</v>
      </c>
      <c r="AA199" s="85"/>
      <c r="AB199" s="85"/>
      <c r="AC199" s="85" t="s">
        <v>760</v>
      </c>
      <c r="AD199" s="85"/>
      <c r="AE199" s="85"/>
      <c r="AF199" s="52">
        <f t="shared" si="6"/>
        <v>0</v>
      </c>
      <c r="AG199" s="53"/>
      <c r="AH199" s="53"/>
    </row>
    <row r="200" spans="1:34" ht="44.25" customHeight="1" x14ac:dyDescent="0.25">
      <c r="A200" s="85">
        <v>125</v>
      </c>
      <c r="B200" s="85">
        <v>2016</v>
      </c>
      <c r="C200" s="85" t="s">
        <v>802</v>
      </c>
      <c r="D200" s="54">
        <v>4</v>
      </c>
      <c r="E200" s="3"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'!$B$20,"No ha seleccionado un tipo de contrato válido")))))))))))))))))))</f>
        <v>CONTRATOS DE PRESTACIÓN DE SERVICIOS</v>
      </c>
      <c r="F200" s="54" t="s">
        <v>109</v>
      </c>
      <c r="G200" s="132" t="s">
        <v>127</v>
      </c>
      <c r="H200" s="85" t="s">
        <v>841</v>
      </c>
      <c r="I200" s="85" t="s">
        <v>177</v>
      </c>
      <c r="J200" s="85">
        <v>11</v>
      </c>
      <c r="K200" s="85"/>
      <c r="L200" s="85">
        <v>1318</v>
      </c>
      <c r="M200" s="85" t="s">
        <v>879</v>
      </c>
      <c r="N200" s="85" t="s">
        <v>868</v>
      </c>
      <c r="O200" s="85">
        <v>0</v>
      </c>
      <c r="P200" s="85"/>
      <c r="Q200" s="85"/>
      <c r="R200" s="85">
        <v>1</v>
      </c>
      <c r="S200" s="85">
        <v>93760760</v>
      </c>
      <c r="T200" s="85">
        <v>93760760</v>
      </c>
      <c r="U200" s="85">
        <v>0</v>
      </c>
      <c r="V200" s="85">
        <v>42984</v>
      </c>
      <c r="W200" s="85">
        <v>42984</v>
      </c>
      <c r="X200" s="85">
        <v>43168</v>
      </c>
      <c r="Y200" s="85">
        <v>184</v>
      </c>
      <c r="Z200" s="85">
        <v>184</v>
      </c>
      <c r="AA200" s="85"/>
      <c r="AB200" s="85"/>
      <c r="AC200" s="85" t="s">
        <v>760</v>
      </c>
      <c r="AD200" s="85"/>
      <c r="AE200" s="85"/>
      <c r="AF200" s="52">
        <f t="shared" si="6"/>
        <v>0</v>
      </c>
      <c r="AG200" s="53"/>
      <c r="AH200" s="53"/>
    </row>
    <row r="201" spans="1:34" ht="44.25" customHeight="1" x14ac:dyDescent="0.25">
      <c r="A201" s="85">
        <v>126</v>
      </c>
      <c r="B201" s="85">
        <v>2016</v>
      </c>
      <c r="C201" s="85" t="s">
        <v>803</v>
      </c>
      <c r="D201" s="54">
        <v>1</v>
      </c>
      <c r="E201" s="3"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'!$B$20,"No ha seleccionado un tipo de contrato válido")))))))))))))))))))</f>
        <v>OBRA PÚBLICA</v>
      </c>
      <c r="F201" s="54" t="s">
        <v>106</v>
      </c>
      <c r="G201" s="132" t="s">
        <v>123</v>
      </c>
      <c r="H201" s="85" t="s">
        <v>842</v>
      </c>
      <c r="I201" s="85" t="s">
        <v>177</v>
      </c>
      <c r="J201" s="85">
        <v>17</v>
      </c>
      <c r="K201" s="85"/>
      <c r="L201" s="85">
        <v>1320</v>
      </c>
      <c r="M201" s="85" t="s">
        <v>880</v>
      </c>
      <c r="N201" s="85" t="s">
        <v>869</v>
      </c>
      <c r="O201" s="85">
        <v>0</v>
      </c>
      <c r="P201" s="85"/>
      <c r="Q201" s="85"/>
      <c r="R201" s="85">
        <v>1</v>
      </c>
      <c r="S201" s="85">
        <v>558651578</v>
      </c>
      <c r="T201" s="85">
        <v>558651578</v>
      </c>
      <c r="U201" s="85">
        <v>0</v>
      </c>
      <c r="V201" s="85">
        <v>42853</v>
      </c>
      <c r="W201" s="85">
        <v>42853</v>
      </c>
      <c r="X201" s="85">
        <v>43174</v>
      </c>
      <c r="Y201" s="85">
        <v>321</v>
      </c>
      <c r="Z201" s="85">
        <v>443</v>
      </c>
      <c r="AA201" s="85"/>
      <c r="AB201" s="85"/>
      <c r="AC201" s="85" t="s">
        <v>760</v>
      </c>
      <c r="AD201" s="85"/>
      <c r="AE201" s="85"/>
      <c r="AF201" s="52">
        <f t="shared" si="6"/>
        <v>0</v>
      </c>
      <c r="AG201" s="53"/>
      <c r="AH201" s="53"/>
    </row>
    <row r="202" spans="1:34" ht="44.25" customHeight="1" x14ac:dyDescent="0.25">
      <c r="A202" s="85">
        <v>127</v>
      </c>
      <c r="B202" s="85">
        <v>2016</v>
      </c>
      <c r="C202" s="85" t="s">
        <v>804</v>
      </c>
      <c r="D202" s="54">
        <v>3</v>
      </c>
      <c r="E202" s="3"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'!$B$20,"No ha seleccionado un tipo de contrato válido")))))))))))))))))))</f>
        <v>INTERVENTORÍA</v>
      </c>
      <c r="F202" s="54" t="s">
        <v>109</v>
      </c>
      <c r="G202" s="132" t="s">
        <v>127</v>
      </c>
      <c r="H202" s="85" t="s">
        <v>843</v>
      </c>
      <c r="I202" s="85" t="s">
        <v>177</v>
      </c>
      <c r="J202" s="85">
        <v>11</v>
      </c>
      <c r="K202" s="85"/>
      <c r="L202" s="85">
        <v>1318</v>
      </c>
      <c r="M202" s="85" t="s">
        <v>881</v>
      </c>
      <c r="N202" s="85" t="s">
        <v>870</v>
      </c>
      <c r="O202" s="85">
        <v>0</v>
      </c>
      <c r="P202" s="85"/>
      <c r="Q202" s="85"/>
      <c r="R202" s="85">
        <v>1</v>
      </c>
      <c r="S202" s="85">
        <v>6000000</v>
      </c>
      <c r="T202" s="85">
        <v>6000000</v>
      </c>
      <c r="U202" s="85">
        <v>3000000</v>
      </c>
      <c r="V202" s="85">
        <v>42915</v>
      </c>
      <c r="W202" s="85">
        <v>42915</v>
      </c>
      <c r="X202" s="85" t="s">
        <v>886</v>
      </c>
      <c r="Y202" s="85">
        <v>60</v>
      </c>
      <c r="Z202" s="85">
        <v>60</v>
      </c>
      <c r="AA202" s="85"/>
      <c r="AB202" s="85"/>
      <c r="AC202" s="85" t="s">
        <v>760</v>
      </c>
      <c r="AD202" s="85"/>
      <c r="AE202" s="85"/>
      <c r="AF202" s="52">
        <f t="shared" si="6"/>
        <v>0.5</v>
      </c>
      <c r="AG202" s="53"/>
      <c r="AH202" s="53"/>
    </row>
    <row r="203" spans="1:34" ht="44.25" customHeight="1" x14ac:dyDescent="0.25">
      <c r="A203" s="85">
        <v>132</v>
      </c>
      <c r="B203" s="85">
        <v>2016</v>
      </c>
      <c r="C203" s="85" t="s">
        <v>805</v>
      </c>
      <c r="D203" s="54">
        <v>3</v>
      </c>
      <c r="E203" s="3"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'!$B$20,"No ha seleccionado un tipo de contrato válido")))))))))))))))))))</f>
        <v>INTERVENTORÍA</v>
      </c>
      <c r="F203" s="54" t="s">
        <v>109</v>
      </c>
      <c r="G203" s="132" t="s">
        <v>127</v>
      </c>
      <c r="H203" s="85" t="s">
        <v>844</v>
      </c>
      <c r="I203" s="85" t="s">
        <v>177</v>
      </c>
      <c r="J203" s="85">
        <v>17</v>
      </c>
      <c r="K203" s="85"/>
      <c r="L203" s="85">
        <v>1320</v>
      </c>
      <c r="M203" s="85" t="s">
        <v>882</v>
      </c>
      <c r="N203" s="85" t="s">
        <v>871</v>
      </c>
      <c r="O203" s="85">
        <v>0</v>
      </c>
      <c r="P203" s="85"/>
      <c r="Q203" s="85"/>
      <c r="R203" s="85">
        <v>1</v>
      </c>
      <c r="S203" s="85">
        <v>54012384</v>
      </c>
      <c r="T203" s="85">
        <v>54012384</v>
      </c>
      <c r="U203" s="85">
        <v>5064608</v>
      </c>
      <c r="V203" s="85">
        <v>42871</v>
      </c>
      <c r="W203" s="85">
        <v>42871</v>
      </c>
      <c r="X203" s="85">
        <v>42989</v>
      </c>
      <c r="Y203" s="85">
        <v>85</v>
      </c>
      <c r="Z203" s="85">
        <v>85</v>
      </c>
      <c r="AA203" s="85"/>
      <c r="AB203" s="85"/>
      <c r="AC203" s="85" t="s">
        <v>760</v>
      </c>
      <c r="AD203" s="85"/>
      <c r="AE203" s="85"/>
      <c r="AF203" s="52">
        <f t="shared" si="6"/>
        <v>9.3767533016131999E-2</v>
      </c>
      <c r="AG203" s="53"/>
      <c r="AH203" s="53"/>
    </row>
    <row r="204" spans="1:34" ht="44.25" customHeight="1" x14ac:dyDescent="0.25">
      <c r="A204" s="85">
        <v>133</v>
      </c>
      <c r="B204" s="85">
        <v>2016</v>
      </c>
      <c r="C204" s="85" t="s">
        <v>806</v>
      </c>
      <c r="D204" s="54">
        <v>4</v>
      </c>
      <c r="E204" s="3"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'!$B$20,"No ha seleccionado un tipo de contrato válido")))))))))))))))))))</f>
        <v>CONTRATOS DE PRESTACIÓN DE SERVICIOS</v>
      </c>
      <c r="F204" s="90" t="s">
        <v>109</v>
      </c>
      <c r="G204" s="3" t="s">
        <v>127</v>
      </c>
      <c r="H204" s="85" t="s">
        <v>845</v>
      </c>
      <c r="I204" s="85" t="s">
        <v>177</v>
      </c>
      <c r="J204" s="85">
        <v>38</v>
      </c>
      <c r="K204" s="85"/>
      <c r="L204" s="85">
        <v>1324</v>
      </c>
      <c r="M204" s="85" t="s">
        <v>883</v>
      </c>
      <c r="N204" s="85" t="s">
        <v>872</v>
      </c>
      <c r="O204" s="85">
        <v>0</v>
      </c>
      <c r="P204" s="85"/>
      <c r="Q204" s="85"/>
      <c r="R204" s="85">
        <v>1</v>
      </c>
      <c r="S204" s="85">
        <v>30080000</v>
      </c>
      <c r="T204" s="85">
        <v>30080000</v>
      </c>
      <c r="U204" s="85">
        <v>0</v>
      </c>
      <c r="V204" s="85">
        <v>43038</v>
      </c>
      <c r="W204" s="85">
        <v>42736</v>
      </c>
      <c r="X204" s="85">
        <v>42855</v>
      </c>
      <c r="Y204" s="85">
        <v>90</v>
      </c>
      <c r="Z204" s="85">
        <v>90</v>
      </c>
      <c r="AA204" s="85"/>
      <c r="AB204" s="85"/>
      <c r="AC204" s="85" t="s">
        <v>760</v>
      </c>
      <c r="AD204" s="85"/>
      <c r="AE204" s="85"/>
      <c r="AF204" s="52">
        <f t="shared" si="6"/>
        <v>0</v>
      </c>
      <c r="AG204" s="53"/>
      <c r="AH204" s="53"/>
    </row>
    <row r="205" spans="1:34" ht="44.25" customHeight="1" x14ac:dyDescent="0.25">
      <c r="A205" s="85">
        <v>134</v>
      </c>
      <c r="B205" s="85">
        <v>2016</v>
      </c>
      <c r="C205" s="85" t="s">
        <v>807</v>
      </c>
      <c r="D205" s="54">
        <v>16</v>
      </c>
      <c r="E205" s="3"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'!$B$20,"No ha seleccionado un tipo de contrato válido")))))))))))))))))))</f>
        <v>CONTRATOS INTERADMINISTRATIVOS</v>
      </c>
      <c r="F205" s="54" t="s">
        <v>109</v>
      </c>
      <c r="G205" s="132" t="s">
        <v>112</v>
      </c>
      <c r="H205" s="85" t="s">
        <v>846</v>
      </c>
      <c r="I205" s="85" t="s">
        <v>177</v>
      </c>
      <c r="J205" s="85">
        <v>3</v>
      </c>
      <c r="K205" s="85"/>
      <c r="L205" s="85">
        <v>1316</v>
      </c>
      <c r="M205" s="85" t="s">
        <v>884</v>
      </c>
      <c r="N205" s="85" t="s">
        <v>873</v>
      </c>
      <c r="O205" s="85">
        <v>0</v>
      </c>
      <c r="P205" s="85"/>
      <c r="Q205" s="85"/>
      <c r="R205" s="85">
        <v>1</v>
      </c>
      <c r="S205" s="85">
        <v>98440163</v>
      </c>
      <c r="T205" s="85">
        <v>98440163</v>
      </c>
      <c r="U205" s="85">
        <v>0</v>
      </c>
      <c r="V205" s="85">
        <v>43048</v>
      </c>
      <c r="W205" s="85">
        <v>43048</v>
      </c>
      <c r="X205" s="85">
        <v>43217</v>
      </c>
      <c r="Y205" s="85">
        <v>169</v>
      </c>
      <c r="Z205" s="85">
        <v>169</v>
      </c>
      <c r="AA205" s="85"/>
      <c r="AB205" s="85"/>
      <c r="AC205" s="85" t="s">
        <v>760</v>
      </c>
      <c r="AD205" s="85"/>
      <c r="AE205" s="85"/>
      <c r="AF205" s="52">
        <f t="shared" si="6"/>
        <v>0</v>
      </c>
      <c r="AG205" s="53"/>
      <c r="AH205" s="53"/>
    </row>
    <row r="206" spans="1:34" ht="44.25" customHeight="1" x14ac:dyDescent="0.25">
      <c r="A206" s="85">
        <v>149</v>
      </c>
      <c r="B206" s="85">
        <v>2015</v>
      </c>
      <c r="C206" s="85" t="s">
        <v>808</v>
      </c>
      <c r="D206" s="54">
        <v>5</v>
      </c>
      <c r="E206" s="3"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'!$B$20,"No ha seleccionado un tipo de contrato válido")))))))))))))))))))</f>
        <v>CONTRATOS DE PRESTACIÓN DE SERVICIOS PROFESIONALES Y DE APOYO A LA GESTIÓN</v>
      </c>
      <c r="F206" s="90" t="s">
        <v>108</v>
      </c>
      <c r="G206" s="132" t="s">
        <v>117</v>
      </c>
      <c r="H206" s="85" t="s">
        <v>847</v>
      </c>
      <c r="I206" s="85" t="s">
        <v>177</v>
      </c>
      <c r="J206" s="85">
        <v>45</v>
      </c>
      <c r="K206" s="85"/>
      <c r="L206" s="85">
        <v>1326</v>
      </c>
      <c r="M206" s="85">
        <v>41441151</v>
      </c>
      <c r="N206" s="85" t="s">
        <v>874</v>
      </c>
      <c r="O206" s="85">
        <v>0</v>
      </c>
      <c r="P206" s="85"/>
      <c r="Q206" s="85"/>
      <c r="R206" s="85">
        <v>1</v>
      </c>
      <c r="S206" s="85">
        <v>2300000</v>
      </c>
      <c r="T206" s="85">
        <v>2300000</v>
      </c>
      <c r="U206" s="85">
        <v>2300000</v>
      </c>
      <c r="V206" s="85">
        <v>42780</v>
      </c>
      <c r="W206" s="85">
        <v>42780</v>
      </c>
      <c r="X206" s="85">
        <v>42825</v>
      </c>
      <c r="Y206" s="85">
        <v>45</v>
      </c>
      <c r="Z206" s="85">
        <v>45</v>
      </c>
      <c r="AA206" s="85"/>
      <c r="AB206" s="85"/>
      <c r="AC206" s="85"/>
      <c r="AD206" s="85" t="s">
        <v>760</v>
      </c>
      <c r="AE206" s="85"/>
      <c r="AF206" s="52">
        <f t="shared" si="6"/>
        <v>1</v>
      </c>
      <c r="AG206" s="53"/>
      <c r="AH206" s="53"/>
    </row>
    <row r="207" spans="1:34" ht="44.25" customHeight="1" x14ac:dyDescent="0.25">
      <c r="A207" s="85">
        <v>152</v>
      </c>
      <c r="B207" s="85">
        <v>2015</v>
      </c>
      <c r="C207" s="85" t="s">
        <v>809</v>
      </c>
      <c r="D207" s="54">
        <v>5</v>
      </c>
      <c r="E207" s="3"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'!$B$20,"No ha seleccionado un tipo de contrato válido")))))))))))))))))))</f>
        <v>CONTRATOS DE PRESTACIÓN DE SERVICIOS PROFESIONALES Y DE APOYO A LA GESTIÓN</v>
      </c>
      <c r="F207" s="54" t="s">
        <v>109</v>
      </c>
      <c r="G207" s="132" t="s">
        <v>127</v>
      </c>
      <c r="H207" s="85" t="s">
        <v>848</v>
      </c>
      <c r="I207" s="85" t="s">
        <v>177</v>
      </c>
      <c r="J207" s="85">
        <v>45</v>
      </c>
      <c r="K207" s="85"/>
      <c r="L207" s="85">
        <v>1326</v>
      </c>
      <c r="M207" s="85">
        <v>79867234</v>
      </c>
      <c r="N207" s="85" t="s">
        <v>689</v>
      </c>
      <c r="O207" s="85">
        <v>0</v>
      </c>
      <c r="P207" s="85"/>
      <c r="Q207" s="85"/>
      <c r="R207" s="85">
        <v>1</v>
      </c>
      <c r="S207" s="85">
        <v>2000000</v>
      </c>
      <c r="T207" s="85">
        <v>2000000</v>
      </c>
      <c r="U207" s="85">
        <v>2000000</v>
      </c>
      <c r="V207" s="85">
        <v>42769</v>
      </c>
      <c r="W207" s="85">
        <v>42769</v>
      </c>
      <c r="X207" s="85">
        <v>42856</v>
      </c>
      <c r="Y207" s="85">
        <v>90</v>
      </c>
      <c r="Z207" s="85">
        <v>90</v>
      </c>
      <c r="AA207" s="85"/>
      <c r="AB207" s="85"/>
      <c r="AC207" s="85"/>
      <c r="AD207" s="85" t="s">
        <v>760</v>
      </c>
      <c r="AE207" s="85"/>
      <c r="AF207" s="52">
        <f t="shared" si="6"/>
        <v>1</v>
      </c>
      <c r="AG207" s="53"/>
      <c r="AH207" s="53"/>
    </row>
    <row r="208" spans="1:34" ht="44.25" customHeight="1" x14ac:dyDescent="0.25">
      <c r="A208" s="85" t="s">
        <v>810</v>
      </c>
      <c r="B208" s="85">
        <v>2017</v>
      </c>
      <c r="C208" s="85"/>
      <c r="D208" s="54">
        <v>19</v>
      </c>
      <c r="E208" s="3"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'!$B$20,"No ha seleccionado un tipo de contrato válido")))))))))))))))))))</f>
        <v>OTROS</v>
      </c>
      <c r="F208" s="85"/>
      <c r="G208" s="85"/>
      <c r="H208" s="85" t="s">
        <v>849</v>
      </c>
      <c r="I208" s="85" t="s">
        <v>177</v>
      </c>
      <c r="J208" s="85">
        <v>45</v>
      </c>
      <c r="K208" s="85"/>
      <c r="L208" s="85">
        <v>1326</v>
      </c>
      <c r="M208" s="85"/>
      <c r="N208" s="85" t="s">
        <v>875</v>
      </c>
      <c r="O208" s="85">
        <v>543600960</v>
      </c>
      <c r="P208" s="85"/>
      <c r="Q208" s="85"/>
      <c r="R208" s="85">
        <v>0</v>
      </c>
      <c r="S208" s="85"/>
      <c r="T208" s="85">
        <v>543600960</v>
      </c>
      <c r="U208" s="85">
        <v>543600960</v>
      </c>
      <c r="V208" s="85"/>
      <c r="W208" s="85"/>
      <c r="X208" s="85"/>
      <c r="Y208" s="85"/>
      <c r="Z208" s="85"/>
      <c r="AA208" s="85"/>
      <c r="AB208" s="85"/>
      <c r="AC208" s="85"/>
      <c r="AD208" s="85" t="s">
        <v>760</v>
      </c>
      <c r="AE208" s="85"/>
      <c r="AF208" s="52">
        <f t="shared" si="6"/>
        <v>1</v>
      </c>
      <c r="AG208" s="53"/>
      <c r="AH208" s="53"/>
    </row>
    <row r="209" spans="1:32" x14ac:dyDescent="0.25">
      <c r="A209" s="6" t="s">
        <v>22</v>
      </c>
      <c r="B209" s="6"/>
      <c r="C209" s="6"/>
      <c r="D209" s="5"/>
      <c r="E209" s="55"/>
      <c r="F209" s="4"/>
      <c r="G209" s="4"/>
      <c r="H209" s="5"/>
      <c r="I209" s="5"/>
      <c r="J209" s="5"/>
      <c r="K209" s="5"/>
      <c r="L209" s="5"/>
      <c r="M209" s="5"/>
      <c r="N209" s="24"/>
      <c r="O209" s="5"/>
      <c r="P209" s="5"/>
      <c r="Q209" s="5"/>
      <c r="R209" s="5"/>
      <c r="S209" s="5"/>
      <c r="T209" s="56">
        <f>SUM(T14:T208)</f>
        <v>24228749970</v>
      </c>
      <c r="U209" s="7"/>
      <c r="V209" s="5"/>
      <c r="W209" s="5"/>
      <c r="X209" s="5"/>
      <c r="Y209" s="5"/>
      <c r="Z209" s="5"/>
      <c r="AA209" s="5"/>
      <c r="AB209" s="5"/>
      <c r="AC209" s="5"/>
      <c r="AD209" s="5"/>
      <c r="AE209" s="5"/>
      <c r="AF209" s="5"/>
    </row>
    <row r="215" spans="1:32" ht="23.25" x14ac:dyDescent="0.35">
      <c r="T215" s="58">
        <f>SUBTOTAL(9,T14:T108)</f>
        <v>3670637481</v>
      </c>
    </row>
  </sheetData>
  <sheetProtection password="CC31" sheet="1" objects="1" scenarios="1" formatRows="0" insertRows="0" deleteRows="0" selectLockedCells="1" sort="0"/>
  <autoFilter ref="A13:AK209"/>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2">
    <dataValidation type="list" allowBlank="1" showInputMessage="1" showErrorMessage="1" errorTitle="Error " error="Debe seleccionar una opción dentro de la lista_x000a_" sqref="F14:F208">
      <formula1>Mod</formula1>
    </dataValidation>
    <dataValidation type="whole" operator="greaterThan" allowBlank="1" showErrorMessage="1" errorTitle="Error " error="Debe digitar un número entero._x000a_" sqref="Z14:Z208 Y14:Y208">
      <formula1>0</formula1>
    </dataValidation>
    <dataValidation operator="greaterThan" allowBlank="1" showErrorMessage="1" errorTitle="Error" error="Debe digitar un número._x000a_" sqref="L14:L208"/>
    <dataValidation type="whole" allowBlank="1" showErrorMessage="1" errorTitle="Número de programa incorrecto" error="Debe ingresar el número de programa, para mayor información consulte el instructivo._x000a_" sqref="J14:J208">
      <formula1>0</formula1>
      <formula2>45</formula2>
    </dataValidation>
    <dataValidation type="whole" operator="greaterThan" allowBlank="1" showInputMessage="1" showErrorMessage="1" errorTitle="Error " error="Debe digitar un número sin cáracteres especiales (comas,puntos,guiones,espacios)._x000a_" sqref="U14:U208 O14:P208">
      <formula1>0</formula1>
    </dataValidation>
    <dataValidation type="whole" operator="greaterThan" showErrorMessage="1" errorTitle="Identificación incorrecta" error="El número de identificación no debe contener algún cáracter especial (coma, guión, punto, etc)_x000a_" sqref="M14:M163 M165:M208">
      <formula1>0</formula1>
    </dataValidation>
    <dataValidation type="whole" operator="lessThan" allowBlank="1" showErrorMessage="1" errorTitle="Error" error="Debe ser un número negativo. Ejemplo:-2,000,000_x000a_" sqref="Q14:Q208">
      <formula1>0</formula1>
    </dataValidation>
    <dataValidation type="whole" operator="greaterThan" allowBlank="1" showErrorMessage="1" errorTitle="Error " error="Debe digitar un número sin cáracteres especiales (puntos, comas, guiones, espacios,etc)._x000a_" sqref="S14:S208">
      <formula1>0</formula1>
    </dataValidation>
    <dataValidation type="date" operator="greaterThan" allowBlank="1" showErrorMessage="1" errorTitle="Error" error="Debe introducir una fecha en formato (DD/MM/AAAA)_x000a_" sqref="V14:X208">
      <formula1>18385</formula1>
    </dataValidation>
    <dataValidation showInputMessage="1" showErrorMessage="1" errorTitle="Tipo de contrato no permitido" error="El tipo de contrato debe corresponder a un número. Consulte el instructivo para más información_x000a_" sqref="E14:E208"/>
    <dataValidation type="list" allowBlank="1" showInputMessage="1" showErrorMessage="1" errorTitle="Error" error="Debe seleccionar un item de la lista_x000a_" sqref="I14:I208">
      <formula1>Afectación</formula1>
    </dataValidation>
    <dataValidation type="whole" operator="greaterThan" allowBlank="1" showErrorMessage="1" errorTitle="Error" error="Debe digitar un número sin cáracteres especiales (puntos, comas, guiones, espacios, etc)._x000a__x000a__x000a_" sqref="R14:R208">
      <formula1>0</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209</xdr:row>
                    <xdr:rowOff>85725</xdr:rowOff>
                  </from>
                  <to>
                    <xdr:col>3</xdr:col>
                    <xdr:colOff>390525</xdr:colOff>
                    <xdr:row>212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Tipo de contrato no permitido" error="El tipo de contrato debe corresponder a un número. Consulte el instructivo para más información_x000a_">
          <x14:formula1>
            <xm:f>'Tipo '!$A$2:$A$20</xm:f>
          </x14:formula1>
          <xm:sqref>D14:D208</xm:sqref>
        </x14:dataValidation>
        <x14:dataValidation type="list" allowBlank="1" showInputMessage="1" showErrorMessage="1" errorTitle="Error" error="Debe seleccionar alguna opción de los datos._x000a_">
          <x14:formula1>
            <xm:f>IF(OR(F14='Tipo '!$C$2,F14='Tipo '!$C$4,F14='Tipo '!$C$6,F14='Tipo '!$C$7),'Tipo '!$C$30,IF(F14='Tipo '!$C$5,SeleccionAbreviada,IF(F14='Tipo '!$C$3,ContratacionDirecta,IF(F14='Tipo '!$C$8,RegimenEspecial,""))))</xm:f>
          </x14:formula1>
          <xm:sqref>G14:G208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6"/>
  <sheetViews>
    <sheetView topLeftCell="A46" zoomScale="115" zoomScaleNormal="115" workbookViewId="0">
      <selection activeCell="C51" sqref="C51"/>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89" t="s">
        <v>183</v>
      </c>
      <c r="B1" s="189"/>
      <c r="C1" s="189"/>
    </row>
    <row r="2" spans="1:3" ht="24" customHeight="1" x14ac:dyDescent="0.25">
      <c r="A2" s="199" t="s">
        <v>23</v>
      </c>
      <c r="B2" s="200"/>
      <c r="C2" s="200"/>
    </row>
    <row r="3" spans="1:3" ht="45.75" customHeight="1" x14ac:dyDescent="0.25">
      <c r="A3" s="201" t="s">
        <v>184</v>
      </c>
      <c r="B3" s="201"/>
      <c r="C3" s="201"/>
    </row>
    <row r="4" spans="1:3" ht="45.75" customHeight="1" x14ac:dyDescent="0.25">
      <c r="A4" s="201" t="s">
        <v>185</v>
      </c>
      <c r="B4" s="201"/>
      <c r="C4" s="201"/>
    </row>
    <row r="5" spans="1:3" ht="16.5" customHeight="1" x14ac:dyDescent="0.25">
      <c r="A5" s="201" t="s">
        <v>186</v>
      </c>
      <c r="B5" s="201"/>
      <c r="C5" s="201"/>
    </row>
    <row r="6" spans="1:3" ht="18.75" customHeight="1" x14ac:dyDescent="0.25">
      <c r="A6" s="201" t="s">
        <v>24</v>
      </c>
      <c r="B6" s="201"/>
      <c r="C6" s="201"/>
    </row>
    <row r="7" spans="1:3" ht="45.75" customHeight="1" x14ac:dyDescent="0.25">
      <c r="A7" s="201" t="s">
        <v>187</v>
      </c>
      <c r="B7" s="201"/>
      <c r="C7" s="201"/>
    </row>
    <row r="8" spans="1:3" ht="17.25" customHeight="1" x14ac:dyDescent="0.25">
      <c r="A8" s="201" t="s">
        <v>188</v>
      </c>
      <c r="B8" s="201"/>
      <c r="C8" s="201"/>
    </row>
    <row r="9" spans="1:3" ht="45.75" customHeight="1" x14ac:dyDescent="0.25">
      <c r="A9" s="201" t="s">
        <v>189</v>
      </c>
      <c r="B9" s="201"/>
      <c r="C9" s="201"/>
    </row>
    <row r="10" spans="1:3" ht="30" customHeight="1" x14ac:dyDescent="0.25">
      <c r="A10" s="201" t="s">
        <v>190</v>
      </c>
      <c r="B10" s="201"/>
      <c r="C10" s="201"/>
    </row>
    <row r="11" spans="1:3" ht="18" customHeight="1" thickBot="1" x14ac:dyDescent="0.3">
      <c r="A11" s="75"/>
    </row>
    <row r="12" spans="1:3" ht="25.5" customHeight="1" thickBot="1" x14ac:dyDescent="0.3">
      <c r="A12" s="190" t="s">
        <v>191</v>
      </c>
      <c r="B12" s="191"/>
      <c r="C12" s="192"/>
    </row>
    <row r="13" spans="1:3" ht="24.75" customHeight="1" thickBot="1" x14ac:dyDescent="0.3">
      <c r="A13" s="76">
        <v>1</v>
      </c>
      <c r="B13" s="77" t="s">
        <v>25</v>
      </c>
      <c r="C13" s="77" t="s">
        <v>192</v>
      </c>
    </row>
    <row r="14" spans="1:3" ht="22.5" customHeight="1" thickBot="1" x14ac:dyDescent="0.3">
      <c r="A14" s="76">
        <v>2</v>
      </c>
      <c r="B14" s="77" t="s">
        <v>26</v>
      </c>
      <c r="C14" s="77" t="s">
        <v>193</v>
      </c>
    </row>
    <row r="15" spans="1:3" ht="34.5" customHeight="1" thickBot="1" x14ac:dyDescent="0.3">
      <c r="A15" s="76">
        <v>3</v>
      </c>
      <c r="B15" s="77" t="s">
        <v>27</v>
      </c>
      <c r="C15" s="77" t="s">
        <v>194</v>
      </c>
    </row>
    <row r="16" spans="1:3" ht="33" customHeight="1" thickBot="1" x14ac:dyDescent="0.3">
      <c r="A16" s="76">
        <v>4</v>
      </c>
      <c r="B16" s="77" t="s">
        <v>195</v>
      </c>
      <c r="C16" s="77" t="s">
        <v>196</v>
      </c>
    </row>
    <row r="17" spans="1:3" ht="36" customHeight="1" thickBot="1" x14ac:dyDescent="0.3">
      <c r="A17" s="76">
        <v>5</v>
      </c>
      <c r="B17" s="77" t="s">
        <v>28</v>
      </c>
      <c r="C17" s="77" t="s">
        <v>197</v>
      </c>
    </row>
    <row r="18" spans="1:3" ht="32.25" customHeight="1" thickBot="1" x14ac:dyDescent="0.3">
      <c r="A18" s="76">
        <v>6</v>
      </c>
      <c r="B18" s="77" t="s">
        <v>198</v>
      </c>
      <c r="C18" s="77" t="s">
        <v>199</v>
      </c>
    </row>
    <row r="19" spans="1:3" ht="45.75" customHeight="1" thickBot="1" x14ac:dyDescent="0.3">
      <c r="A19" s="76">
        <v>7</v>
      </c>
      <c r="B19" s="77" t="s">
        <v>29</v>
      </c>
      <c r="C19" s="77" t="s">
        <v>200</v>
      </c>
    </row>
    <row r="20" spans="1:3" ht="33" customHeight="1" thickBot="1" x14ac:dyDescent="0.3">
      <c r="A20" s="76">
        <v>8</v>
      </c>
      <c r="B20" s="77" t="s">
        <v>201</v>
      </c>
      <c r="C20" s="77" t="s">
        <v>202</v>
      </c>
    </row>
    <row r="21" spans="1:3" ht="45.75" customHeight="1" thickBot="1" x14ac:dyDescent="0.3">
      <c r="A21" s="76">
        <v>9</v>
      </c>
      <c r="B21" s="77" t="s">
        <v>203</v>
      </c>
      <c r="C21" s="77" t="s">
        <v>204</v>
      </c>
    </row>
    <row r="22" spans="1:3" ht="18" customHeight="1" thickBot="1" x14ac:dyDescent="0.3">
      <c r="A22" s="75"/>
    </row>
    <row r="23" spans="1:3" ht="24.75" customHeight="1" thickBot="1" x14ac:dyDescent="0.3">
      <c r="A23" s="190" t="s">
        <v>205</v>
      </c>
      <c r="B23" s="191"/>
      <c r="C23" s="192"/>
    </row>
    <row r="24" spans="1:3" ht="45.75" customHeight="1" x14ac:dyDescent="0.25">
      <c r="A24" s="193">
        <v>1</v>
      </c>
      <c r="B24" s="195" t="s">
        <v>30</v>
      </c>
      <c r="C24" s="78" t="s">
        <v>206</v>
      </c>
    </row>
    <row r="25" spans="1:3" ht="45.75" customHeight="1" thickBot="1" x14ac:dyDescent="0.3">
      <c r="A25" s="194"/>
      <c r="B25" s="196"/>
      <c r="C25" s="77" t="s">
        <v>207</v>
      </c>
    </row>
    <row r="26" spans="1:3" ht="23.25" customHeight="1" thickBot="1" x14ac:dyDescent="0.3">
      <c r="A26" s="76">
        <v>2</v>
      </c>
      <c r="B26" s="77" t="s">
        <v>55</v>
      </c>
      <c r="C26" s="77" t="s">
        <v>208</v>
      </c>
    </row>
    <row r="27" spans="1:3" ht="45.75" customHeight="1" thickBot="1" x14ac:dyDescent="0.3">
      <c r="A27" s="76">
        <v>3</v>
      </c>
      <c r="B27" s="77" t="s">
        <v>209</v>
      </c>
      <c r="C27" s="77" t="s">
        <v>276</v>
      </c>
    </row>
    <row r="28" spans="1:3" ht="55.5" customHeight="1" thickBot="1" x14ac:dyDescent="0.3">
      <c r="A28" s="202">
        <v>4</v>
      </c>
      <c r="B28" s="77" t="s">
        <v>210</v>
      </c>
      <c r="C28" s="77" t="s">
        <v>211</v>
      </c>
    </row>
    <row r="29" spans="1:3" ht="45.75" customHeight="1" thickBot="1" x14ac:dyDescent="0.3">
      <c r="A29" s="203"/>
      <c r="B29" s="77" t="s">
        <v>31</v>
      </c>
      <c r="C29" s="77" t="s">
        <v>212</v>
      </c>
    </row>
    <row r="30" spans="1:3" ht="45.75" customHeight="1" thickBot="1" x14ac:dyDescent="0.3">
      <c r="A30" s="203"/>
      <c r="B30" s="77" t="s">
        <v>32</v>
      </c>
      <c r="C30" s="77" t="s">
        <v>213</v>
      </c>
    </row>
    <row r="31" spans="1:3" ht="45.75" customHeight="1" x14ac:dyDescent="0.25">
      <c r="A31" s="203"/>
      <c r="B31" s="195" t="s">
        <v>33</v>
      </c>
      <c r="C31" s="78" t="s">
        <v>214</v>
      </c>
    </row>
    <row r="32" spans="1:3" ht="27.75" customHeight="1" thickBot="1" x14ac:dyDescent="0.3">
      <c r="A32" s="203"/>
      <c r="B32" s="196"/>
      <c r="C32" s="77" t="s">
        <v>215</v>
      </c>
    </row>
    <row r="33" spans="1:3" ht="45.75" customHeight="1" thickBot="1" x14ac:dyDescent="0.3">
      <c r="A33" s="203"/>
      <c r="B33" s="77" t="s">
        <v>34</v>
      </c>
      <c r="C33" s="77" t="s">
        <v>216</v>
      </c>
    </row>
    <row r="34" spans="1:3" ht="45.75" customHeight="1" thickBot="1" x14ac:dyDescent="0.3">
      <c r="A34" s="203"/>
      <c r="B34" s="77" t="s">
        <v>35</v>
      </c>
      <c r="C34" s="77" t="s">
        <v>217</v>
      </c>
    </row>
    <row r="35" spans="1:3" ht="45.75" customHeight="1" thickBot="1" x14ac:dyDescent="0.3">
      <c r="A35" s="203"/>
      <c r="B35" s="77" t="s">
        <v>36</v>
      </c>
      <c r="C35" s="77" t="s">
        <v>218</v>
      </c>
    </row>
    <row r="36" spans="1:3" s="1" customFormat="1" ht="45.75" customHeight="1" thickBot="1" x14ac:dyDescent="0.3">
      <c r="A36" s="203"/>
      <c r="B36" s="77" t="s">
        <v>37</v>
      </c>
      <c r="C36" s="77" t="s">
        <v>219</v>
      </c>
    </row>
    <row r="37" spans="1:3" s="1" customFormat="1" ht="32.25" customHeight="1" thickBot="1" x14ac:dyDescent="0.3">
      <c r="A37" s="203"/>
      <c r="B37" s="77" t="s">
        <v>38</v>
      </c>
      <c r="C37" s="77" t="s">
        <v>220</v>
      </c>
    </row>
    <row r="38" spans="1:3" s="1" customFormat="1" ht="33" customHeight="1" thickBot="1" x14ac:dyDescent="0.3">
      <c r="A38" s="203"/>
      <c r="B38" s="77" t="s">
        <v>39</v>
      </c>
      <c r="C38" s="77" t="s">
        <v>221</v>
      </c>
    </row>
    <row r="39" spans="1:3" ht="45.75" customHeight="1" thickBot="1" x14ac:dyDescent="0.3">
      <c r="A39" s="203"/>
      <c r="B39" s="77" t="s">
        <v>40</v>
      </c>
      <c r="C39" s="77" t="s">
        <v>222</v>
      </c>
    </row>
    <row r="40" spans="1:3" ht="45.75" customHeight="1" thickBot="1" x14ac:dyDescent="0.3">
      <c r="A40" s="203"/>
      <c r="B40" s="77" t="s">
        <v>41</v>
      </c>
      <c r="C40" s="77" t="s">
        <v>223</v>
      </c>
    </row>
    <row r="41" spans="1:3" ht="45.75" customHeight="1" thickBot="1" x14ac:dyDescent="0.3">
      <c r="A41" s="203"/>
      <c r="B41" s="77" t="s">
        <v>42</v>
      </c>
      <c r="C41" s="77" t="s">
        <v>224</v>
      </c>
    </row>
    <row r="42" spans="1:3" ht="45.75" customHeight="1" thickBot="1" x14ac:dyDescent="0.3">
      <c r="A42" s="203"/>
      <c r="B42" s="77" t="s">
        <v>43</v>
      </c>
      <c r="C42" s="77" t="s">
        <v>225</v>
      </c>
    </row>
    <row r="43" spans="1:3" ht="105.75" customHeight="1" thickBot="1" x14ac:dyDescent="0.3">
      <c r="A43" s="203"/>
      <c r="B43" s="77" t="s">
        <v>44</v>
      </c>
      <c r="C43" s="77" t="s">
        <v>226</v>
      </c>
    </row>
    <row r="44" spans="1:3" ht="45.75" customHeight="1" thickBot="1" x14ac:dyDescent="0.3">
      <c r="A44" s="203"/>
      <c r="B44" s="77" t="s">
        <v>45</v>
      </c>
      <c r="C44" s="77" t="s">
        <v>227</v>
      </c>
    </row>
    <row r="45" spans="1:3" ht="59.25" customHeight="1" thickBot="1" x14ac:dyDescent="0.3">
      <c r="A45" s="203"/>
      <c r="B45" s="77" t="s">
        <v>46</v>
      </c>
      <c r="C45" s="77" t="s">
        <v>228</v>
      </c>
    </row>
    <row r="46" spans="1:3" ht="62.25" customHeight="1" thickBot="1" x14ac:dyDescent="0.3">
      <c r="A46" s="203"/>
      <c r="B46" s="77" t="s">
        <v>229</v>
      </c>
      <c r="C46" s="77" t="s">
        <v>230</v>
      </c>
    </row>
    <row r="47" spans="1:3" ht="32.25" customHeight="1" thickBot="1" x14ac:dyDescent="0.3">
      <c r="A47" s="203"/>
      <c r="B47" s="77" t="s">
        <v>47</v>
      </c>
      <c r="C47" s="77" t="s">
        <v>231</v>
      </c>
    </row>
    <row r="48" spans="1:3" ht="21.75" customHeight="1" thickBot="1" x14ac:dyDescent="0.3">
      <c r="A48" s="204"/>
      <c r="B48" s="77" t="s">
        <v>48</v>
      </c>
      <c r="C48" s="77" t="s">
        <v>49</v>
      </c>
    </row>
    <row r="49" spans="1:3" ht="26.25" customHeight="1" x14ac:dyDescent="0.25">
      <c r="A49" s="193">
        <v>5</v>
      </c>
      <c r="B49" s="195" t="s">
        <v>7</v>
      </c>
      <c r="C49" s="78" t="s">
        <v>232</v>
      </c>
    </row>
    <row r="50" spans="1:3" ht="33.75" customHeight="1" thickBot="1" x14ac:dyDescent="0.3">
      <c r="A50" s="194"/>
      <c r="B50" s="196"/>
      <c r="C50" s="77" t="s">
        <v>233</v>
      </c>
    </row>
    <row r="51" spans="1:3" ht="45.75" customHeight="1" thickBot="1" x14ac:dyDescent="0.3">
      <c r="A51" s="76">
        <v>6</v>
      </c>
      <c r="B51" s="77" t="s">
        <v>104</v>
      </c>
      <c r="C51" s="77" t="s">
        <v>234</v>
      </c>
    </row>
    <row r="52" spans="1:3" ht="23.25" customHeight="1" thickBot="1" x14ac:dyDescent="0.3">
      <c r="A52" s="76">
        <v>7</v>
      </c>
      <c r="B52" s="77" t="s">
        <v>8</v>
      </c>
      <c r="C52" s="77" t="s">
        <v>235</v>
      </c>
    </row>
    <row r="53" spans="1:3" ht="45.75" customHeight="1" thickBot="1" x14ac:dyDescent="0.3">
      <c r="A53" s="193">
        <v>8</v>
      </c>
      <c r="B53" s="77" t="s">
        <v>179</v>
      </c>
      <c r="C53" s="77" t="s">
        <v>236</v>
      </c>
    </row>
    <row r="54" spans="1:3" ht="27.75" customHeight="1" x14ac:dyDescent="0.25">
      <c r="A54" s="197"/>
      <c r="B54" s="195" t="s">
        <v>237</v>
      </c>
      <c r="C54" s="78" t="s">
        <v>238</v>
      </c>
    </row>
    <row r="55" spans="1:3" ht="52.5" customHeight="1" thickBot="1" x14ac:dyDescent="0.3">
      <c r="A55" s="194"/>
      <c r="B55" s="196"/>
      <c r="C55" s="77" t="s">
        <v>239</v>
      </c>
    </row>
    <row r="56" spans="1:3" ht="28.5" customHeight="1" thickBot="1" x14ac:dyDescent="0.3">
      <c r="A56" s="76">
        <v>9</v>
      </c>
      <c r="B56" s="77" t="s">
        <v>240</v>
      </c>
      <c r="C56" s="77" t="s">
        <v>241</v>
      </c>
    </row>
    <row r="57" spans="1:3" ht="29.25" customHeight="1" thickBot="1" x14ac:dyDescent="0.3">
      <c r="A57" s="193">
        <v>10</v>
      </c>
      <c r="B57" s="77" t="s">
        <v>242</v>
      </c>
      <c r="C57" s="77" t="s">
        <v>548</v>
      </c>
    </row>
    <row r="58" spans="1:3" ht="22.5" customHeight="1" thickBot="1" x14ac:dyDescent="0.3">
      <c r="A58" s="194"/>
      <c r="B58" s="77" t="s">
        <v>243</v>
      </c>
      <c r="C58" s="77" t="s">
        <v>244</v>
      </c>
    </row>
    <row r="59" spans="1:3" ht="22.5" customHeight="1" thickBot="1" x14ac:dyDescent="0.3">
      <c r="A59" s="75"/>
    </row>
    <row r="60" spans="1:3" ht="28.5" customHeight="1" thickBot="1" x14ac:dyDescent="0.3">
      <c r="A60" s="190" t="s">
        <v>245</v>
      </c>
      <c r="B60" s="191"/>
      <c r="C60" s="192"/>
    </row>
    <row r="61" spans="1:3" ht="23.25" customHeight="1" x14ac:dyDescent="0.25">
      <c r="A61" s="193">
        <v>11</v>
      </c>
      <c r="B61" s="195" t="s">
        <v>246</v>
      </c>
      <c r="C61" s="78" t="s">
        <v>247</v>
      </c>
    </row>
    <row r="62" spans="1:3" ht="28.5" customHeight="1" x14ac:dyDescent="0.25">
      <c r="A62" s="197"/>
      <c r="B62" s="198"/>
      <c r="C62" s="78" t="s">
        <v>248</v>
      </c>
    </row>
    <row r="63" spans="1:3" ht="23.25" customHeight="1" thickBot="1" x14ac:dyDescent="0.3">
      <c r="A63" s="194"/>
      <c r="B63" s="196"/>
      <c r="C63" s="77" t="s">
        <v>249</v>
      </c>
    </row>
    <row r="64" spans="1:3" ht="27.75" customHeight="1" x14ac:dyDescent="0.25">
      <c r="A64" s="193">
        <v>12</v>
      </c>
      <c r="B64" s="195" t="s">
        <v>250</v>
      </c>
      <c r="C64" s="78" t="s">
        <v>251</v>
      </c>
    </row>
    <row r="65" spans="1:3" ht="23.25" customHeight="1" thickBot="1" x14ac:dyDescent="0.3">
      <c r="A65" s="194"/>
      <c r="B65" s="196"/>
      <c r="C65" s="77" t="s">
        <v>252</v>
      </c>
    </row>
    <row r="66" spans="1:3" ht="30.75" customHeight="1" thickBot="1" x14ac:dyDescent="0.3">
      <c r="A66" s="76">
        <v>13</v>
      </c>
      <c r="B66" s="77" t="s">
        <v>129</v>
      </c>
      <c r="C66" s="77" t="s">
        <v>253</v>
      </c>
    </row>
    <row r="67" spans="1:3" ht="31.5" customHeight="1" thickBot="1" x14ac:dyDescent="0.3">
      <c r="A67" s="76">
        <v>14</v>
      </c>
      <c r="B67" s="77" t="s">
        <v>254</v>
      </c>
      <c r="C67" s="77" t="s">
        <v>255</v>
      </c>
    </row>
    <row r="68" spans="1:3" ht="31.5" customHeight="1" thickBot="1" x14ac:dyDescent="0.3">
      <c r="A68" s="79">
        <v>15</v>
      </c>
      <c r="B68" s="80" t="s">
        <v>268</v>
      </c>
      <c r="C68" s="80" t="s">
        <v>269</v>
      </c>
    </row>
    <row r="69" spans="1:3" ht="39.75" customHeight="1" x14ac:dyDescent="0.25">
      <c r="A69" s="193">
        <v>16</v>
      </c>
      <c r="B69" s="195" t="s">
        <v>50</v>
      </c>
      <c r="C69" s="78" t="s">
        <v>270</v>
      </c>
    </row>
    <row r="70" spans="1:3" ht="52.5" customHeight="1" x14ac:dyDescent="0.25">
      <c r="A70" s="197"/>
      <c r="B70" s="198"/>
      <c r="C70" s="78" t="s">
        <v>271</v>
      </c>
    </row>
    <row r="71" spans="1:3" ht="39.75" customHeight="1" x14ac:dyDescent="0.25">
      <c r="A71" s="197"/>
      <c r="B71" s="198"/>
      <c r="C71" s="78" t="s">
        <v>272</v>
      </c>
    </row>
    <row r="72" spans="1:3" ht="31.5" customHeight="1" thickBot="1" x14ac:dyDescent="0.3">
      <c r="A72" s="194"/>
      <c r="B72" s="196"/>
      <c r="C72" s="77" t="s">
        <v>273</v>
      </c>
    </row>
    <row r="73" spans="1:3" ht="42" customHeight="1" thickBot="1" x14ac:dyDescent="0.3">
      <c r="A73" s="76">
        <v>17</v>
      </c>
      <c r="B73" s="77" t="s">
        <v>51</v>
      </c>
      <c r="C73" s="77" t="s">
        <v>274</v>
      </c>
    </row>
    <row r="74" spans="1:3" ht="18.75" customHeight="1" thickBot="1" x14ac:dyDescent="0.3">
      <c r="A74" s="75"/>
    </row>
    <row r="75" spans="1:3" ht="21" customHeight="1" thickBot="1" x14ac:dyDescent="0.3">
      <c r="A75" s="190" t="s">
        <v>256</v>
      </c>
      <c r="B75" s="191"/>
      <c r="C75" s="192"/>
    </row>
    <row r="76" spans="1:3" ht="27" customHeight="1" x14ac:dyDescent="0.25">
      <c r="A76" s="193">
        <v>18</v>
      </c>
      <c r="B76" s="195" t="s">
        <v>52</v>
      </c>
      <c r="C76" s="78" t="s">
        <v>257</v>
      </c>
    </row>
    <row r="77" spans="1:3" ht="28.5" customHeight="1" thickBot="1" x14ac:dyDescent="0.3">
      <c r="A77" s="194"/>
      <c r="B77" s="196"/>
      <c r="C77" s="77" t="s">
        <v>258</v>
      </c>
    </row>
    <row r="78" spans="1:3" ht="27.75" customHeight="1" thickBot="1" x14ac:dyDescent="0.3">
      <c r="A78" s="76">
        <v>19</v>
      </c>
      <c r="B78" s="77" t="s">
        <v>259</v>
      </c>
      <c r="C78" s="77" t="s">
        <v>275</v>
      </c>
    </row>
    <row r="79" spans="1:3" ht="28.5" customHeight="1" thickBot="1" x14ac:dyDescent="0.3">
      <c r="A79" s="76">
        <v>20</v>
      </c>
      <c r="B79" s="77" t="s">
        <v>260</v>
      </c>
      <c r="C79" s="77" t="s">
        <v>261</v>
      </c>
    </row>
    <row r="80" spans="1:3" ht="30" customHeight="1" thickBot="1" x14ac:dyDescent="0.3">
      <c r="A80" s="76">
        <v>21</v>
      </c>
      <c r="B80" s="77" t="s">
        <v>132</v>
      </c>
      <c r="C80" s="77" t="s">
        <v>262</v>
      </c>
    </row>
    <row r="81" spans="1:3" ht="32.25" customHeight="1" thickBot="1" x14ac:dyDescent="0.3">
      <c r="A81" s="76">
        <v>22</v>
      </c>
      <c r="B81" s="77" t="s">
        <v>263</v>
      </c>
      <c r="C81" s="77" t="s">
        <v>264</v>
      </c>
    </row>
    <row r="82" spans="1:3" ht="18" customHeight="1" thickBot="1" x14ac:dyDescent="0.3">
      <c r="A82" s="75"/>
    </row>
    <row r="83" spans="1:3" ht="24" customHeight="1" thickBot="1" x14ac:dyDescent="0.3">
      <c r="A83" s="190" t="s">
        <v>265</v>
      </c>
      <c r="B83" s="191"/>
      <c r="C83" s="192"/>
    </row>
    <row r="84" spans="1:3" ht="32.25" customHeight="1" thickBot="1" x14ac:dyDescent="0.3">
      <c r="A84" s="76">
        <v>23</v>
      </c>
      <c r="B84" s="77" t="s">
        <v>53</v>
      </c>
      <c r="C84" s="77" t="s">
        <v>266</v>
      </c>
    </row>
    <row r="85" spans="1:3" ht="55.5" customHeight="1" thickBot="1" x14ac:dyDescent="0.3">
      <c r="A85" s="76">
        <v>24</v>
      </c>
      <c r="B85" s="77" t="s">
        <v>54</v>
      </c>
      <c r="C85" s="77" t="s">
        <v>267</v>
      </c>
    </row>
    <row r="86" spans="1:3" ht="45.75" customHeight="1" x14ac:dyDescent="0.25">
      <c r="A86" s="75"/>
    </row>
  </sheetData>
  <mergeCells count="32">
    <mergeCell ref="A3:C3"/>
    <mergeCell ref="A28:A48"/>
    <mergeCell ref="A61:A63"/>
    <mergeCell ref="B61:B63"/>
    <mergeCell ref="A23:C23"/>
    <mergeCell ref="A24:A25"/>
    <mergeCell ref="B24:B25"/>
    <mergeCell ref="B31:B32"/>
    <mergeCell ref="A49:A50"/>
    <mergeCell ref="B49:B50"/>
    <mergeCell ref="A5:C5"/>
    <mergeCell ref="A53:A55"/>
    <mergeCell ref="B54:B55"/>
    <mergeCell ref="A57:A58"/>
    <mergeCell ref="A60:C60"/>
    <mergeCell ref="A12:C12"/>
    <mergeCell ref="A1:C1"/>
    <mergeCell ref="A75:C75"/>
    <mergeCell ref="A76:A77"/>
    <mergeCell ref="B76:B77"/>
    <mergeCell ref="A83:C83"/>
    <mergeCell ref="A69:A72"/>
    <mergeCell ref="B69:B72"/>
    <mergeCell ref="A64:A65"/>
    <mergeCell ref="B64:B65"/>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145" zoomScaleNormal="145" workbookViewId="0">
      <pane ySplit="1" topLeftCell="A2" activePane="bottomLeft" state="frozen"/>
      <selection pane="bottomLeft"/>
    </sheetView>
  </sheetViews>
  <sheetFormatPr baseColWidth="10" defaultRowHeight="15" x14ac:dyDescent="0.25"/>
  <cols>
    <col min="3" max="3" width="9.5703125" style="11" customWidth="1"/>
    <col min="4" max="4" width="57.140625" style="2" customWidth="1"/>
  </cols>
  <sheetData>
    <row r="1" spans="3:4" ht="16.5" x14ac:dyDescent="0.3">
      <c r="C1" s="10" t="s">
        <v>57</v>
      </c>
      <c r="D1" s="8" t="s">
        <v>58</v>
      </c>
    </row>
    <row r="2" spans="3:4" ht="16.5" x14ac:dyDescent="0.3">
      <c r="C2" s="10">
        <v>1</v>
      </c>
      <c r="D2" s="9" t="s">
        <v>63</v>
      </c>
    </row>
    <row r="3" spans="3:4" ht="16.5" x14ac:dyDescent="0.3">
      <c r="C3" s="10">
        <v>2</v>
      </c>
      <c r="D3" s="9" t="s">
        <v>59</v>
      </c>
    </row>
    <row r="4" spans="3:4" ht="16.5" x14ac:dyDescent="0.3">
      <c r="C4" s="10">
        <v>3</v>
      </c>
      <c r="D4" s="9" t="s">
        <v>68</v>
      </c>
    </row>
    <row r="5" spans="3:4" ht="16.5" x14ac:dyDescent="0.3">
      <c r="C5" s="10">
        <v>4</v>
      </c>
      <c r="D5" s="9" t="s">
        <v>89</v>
      </c>
    </row>
    <row r="6" spans="3:4" ht="16.5" x14ac:dyDescent="0.3">
      <c r="C6" s="10">
        <v>5</v>
      </c>
      <c r="D6" s="9" t="s">
        <v>60</v>
      </c>
    </row>
    <row r="7" spans="3:4" ht="16.5" x14ac:dyDescent="0.3">
      <c r="C7" s="10">
        <v>6</v>
      </c>
      <c r="D7" s="9" t="s">
        <v>65</v>
      </c>
    </row>
    <row r="8" spans="3:4" ht="16.5" x14ac:dyDescent="0.3">
      <c r="C8" s="10">
        <v>7</v>
      </c>
      <c r="D8" s="9" t="s">
        <v>64</v>
      </c>
    </row>
    <row r="9" spans="3:4" ht="16.5" x14ac:dyDescent="0.3">
      <c r="C9" s="10">
        <v>8</v>
      </c>
      <c r="D9" s="9" t="s">
        <v>66</v>
      </c>
    </row>
    <row r="10" spans="3:4" ht="16.5" x14ac:dyDescent="0.3">
      <c r="C10" s="10">
        <v>9</v>
      </c>
      <c r="D10" s="9" t="s">
        <v>61</v>
      </c>
    </row>
    <row r="11" spans="3:4" ht="16.5" x14ac:dyDescent="0.3">
      <c r="C11" s="10">
        <v>10</v>
      </c>
      <c r="D11" s="9" t="s">
        <v>62</v>
      </c>
    </row>
    <row r="12" spans="3:4" ht="33" x14ac:dyDescent="0.3">
      <c r="C12" s="10">
        <v>11</v>
      </c>
      <c r="D12" s="9" t="s">
        <v>75</v>
      </c>
    </row>
    <row r="13" spans="3:4" ht="33" x14ac:dyDescent="0.3">
      <c r="C13" s="10">
        <v>12</v>
      </c>
      <c r="D13" s="9" t="s">
        <v>67</v>
      </c>
    </row>
    <row r="14" spans="3:4" ht="16.5" x14ac:dyDescent="0.3">
      <c r="C14" s="10">
        <v>13</v>
      </c>
      <c r="D14" s="9" t="s">
        <v>81</v>
      </c>
    </row>
    <row r="15" spans="3:4" ht="16.5" x14ac:dyDescent="0.3">
      <c r="C15" s="10">
        <v>14</v>
      </c>
      <c r="D15" s="9" t="s">
        <v>82</v>
      </c>
    </row>
    <row r="16" spans="3:4" ht="16.5" x14ac:dyDescent="0.3">
      <c r="C16" s="10">
        <v>15</v>
      </c>
      <c r="D16" s="9" t="s">
        <v>84</v>
      </c>
    </row>
    <row r="17" spans="3:4" ht="16.5" x14ac:dyDescent="0.3">
      <c r="C17" s="10">
        <v>16</v>
      </c>
      <c r="D17" s="9" t="s">
        <v>70</v>
      </c>
    </row>
    <row r="18" spans="3:4" ht="16.5" x14ac:dyDescent="0.3">
      <c r="C18" s="10">
        <v>17</v>
      </c>
      <c r="D18" s="9" t="s">
        <v>91</v>
      </c>
    </row>
    <row r="19" spans="3:4" ht="16.5" x14ac:dyDescent="0.3">
      <c r="C19" s="10">
        <v>18</v>
      </c>
      <c r="D19" s="9" t="s">
        <v>90</v>
      </c>
    </row>
    <row r="20" spans="3:4" ht="16.5" x14ac:dyDescent="0.3">
      <c r="C20" s="10">
        <v>19</v>
      </c>
      <c r="D20" s="9" t="s">
        <v>97</v>
      </c>
    </row>
    <row r="21" spans="3:4" ht="33" x14ac:dyDescent="0.3">
      <c r="C21" s="10">
        <v>20</v>
      </c>
      <c r="D21" s="9" t="s">
        <v>69</v>
      </c>
    </row>
    <row r="22" spans="3:4" ht="16.5" x14ac:dyDescent="0.3">
      <c r="C22" s="10">
        <v>21</v>
      </c>
      <c r="D22" s="9" t="s">
        <v>73</v>
      </c>
    </row>
    <row r="23" spans="3:4" ht="16.5" x14ac:dyDescent="0.3">
      <c r="C23" s="10">
        <v>22</v>
      </c>
      <c r="D23" s="9" t="s">
        <v>72</v>
      </c>
    </row>
    <row r="24" spans="3:4" ht="16.5" x14ac:dyDescent="0.3">
      <c r="C24" s="10">
        <v>23</v>
      </c>
      <c r="D24" s="9" t="s">
        <v>98</v>
      </c>
    </row>
    <row r="25" spans="3:4" ht="33" x14ac:dyDescent="0.3">
      <c r="C25" s="10">
        <v>24</v>
      </c>
      <c r="D25" s="9" t="s">
        <v>71</v>
      </c>
    </row>
    <row r="26" spans="3:4" ht="19.5" customHeight="1" x14ac:dyDescent="0.3">
      <c r="C26" s="10">
        <v>25</v>
      </c>
      <c r="D26" s="9" t="s">
        <v>74</v>
      </c>
    </row>
    <row r="27" spans="3:4" ht="19.5" customHeight="1" x14ac:dyDescent="0.3">
      <c r="C27" s="10">
        <v>26</v>
      </c>
      <c r="D27" s="9" t="s">
        <v>85</v>
      </c>
    </row>
    <row r="28" spans="3:4" ht="19.5" customHeight="1" x14ac:dyDescent="0.3">
      <c r="C28" s="10">
        <v>27</v>
      </c>
      <c r="D28" s="9" t="s">
        <v>87</v>
      </c>
    </row>
    <row r="29" spans="3:4" ht="19.5" customHeight="1" x14ac:dyDescent="0.3">
      <c r="C29" s="10">
        <v>28</v>
      </c>
      <c r="D29" s="9" t="s">
        <v>83</v>
      </c>
    </row>
    <row r="30" spans="3:4" ht="19.5" customHeight="1" x14ac:dyDescent="0.3">
      <c r="C30" s="10">
        <v>29</v>
      </c>
      <c r="D30" s="9" t="s">
        <v>94</v>
      </c>
    </row>
    <row r="31" spans="3:4" ht="19.5" customHeight="1" x14ac:dyDescent="0.3">
      <c r="C31" s="10">
        <v>30</v>
      </c>
      <c r="D31" s="9" t="s">
        <v>86</v>
      </c>
    </row>
    <row r="32" spans="3:4" ht="33" x14ac:dyDescent="0.3">
      <c r="C32" s="10">
        <v>31</v>
      </c>
      <c r="D32" s="9" t="s">
        <v>77</v>
      </c>
    </row>
    <row r="33" spans="3:4" ht="16.5" x14ac:dyDescent="0.3">
      <c r="C33" s="10">
        <v>32</v>
      </c>
      <c r="D33" s="9" t="s">
        <v>80</v>
      </c>
    </row>
    <row r="34" spans="3:4" ht="16.5" x14ac:dyDescent="0.3">
      <c r="C34" s="10">
        <v>33</v>
      </c>
      <c r="D34" s="9" t="s">
        <v>79</v>
      </c>
    </row>
    <row r="35" spans="3:4" ht="33" x14ac:dyDescent="0.3">
      <c r="C35" s="10">
        <v>34</v>
      </c>
      <c r="D35" s="9" t="s">
        <v>100</v>
      </c>
    </row>
    <row r="36" spans="3:4" ht="16.5" x14ac:dyDescent="0.3">
      <c r="C36" s="10">
        <v>35</v>
      </c>
      <c r="D36" s="9" t="s">
        <v>78</v>
      </c>
    </row>
    <row r="37" spans="3:4" ht="16.5" x14ac:dyDescent="0.3">
      <c r="C37" s="10">
        <v>36</v>
      </c>
      <c r="D37" s="9" t="s">
        <v>101</v>
      </c>
    </row>
    <row r="38" spans="3:4" ht="33" x14ac:dyDescent="0.3">
      <c r="C38" s="10">
        <v>37</v>
      </c>
      <c r="D38" s="9" t="s">
        <v>103</v>
      </c>
    </row>
    <row r="39" spans="3:4" ht="16.5" x14ac:dyDescent="0.3">
      <c r="C39" s="10">
        <v>38</v>
      </c>
      <c r="D39" s="9" t="s">
        <v>88</v>
      </c>
    </row>
    <row r="40" spans="3:4" ht="16.5" x14ac:dyDescent="0.3">
      <c r="C40" s="10">
        <v>39</v>
      </c>
      <c r="D40" s="9" t="s">
        <v>92</v>
      </c>
    </row>
    <row r="41" spans="3:4" ht="16.5" x14ac:dyDescent="0.3">
      <c r="C41" s="10">
        <v>40</v>
      </c>
      <c r="D41" s="9" t="s">
        <v>93</v>
      </c>
    </row>
    <row r="42" spans="3:4" ht="16.5" x14ac:dyDescent="0.3">
      <c r="C42" s="10">
        <v>41</v>
      </c>
      <c r="D42" s="9" t="s">
        <v>76</v>
      </c>
    </row>
    <row r="43" spans="3:4" ht="16.5" x14ac:dyDescent="0.3">
      <c r="C43" s="10">
        <v>42</v>
      </c>
      <c r="D43" s="9" t="s">
        <v>96</v>
      </c>
    </row>
    <row r="44" spans="3:4" ht="16.5" x14ac:dyDescent="0.3">
      <c r="C44" s="10">
        <v>43</v>
      </c>
      <c r="D44" s="9" t="s">
        <v>99</v>
      </c>
    </row>
    <row r="45" spans="3:4" ht="16.5" x14ac:dyDescent="0.3">
      <c r="C45" s="10">
        <v>44</v>
      </c>
      <c r="D45" s="9" t="s">
        <v>102</v>
      </c>
    </row>
    <row r="46" spans="3:4" ht="16.5" x14ac:dyDescent="0.3">
      <c r="C46" s="10">
        <v>45</v>
      </c>
      <c r="D46" s="9" t="s">
        <v>95</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29"/>
      <c r="E54" s="30"/>
    </row>
    <row r="55" spans="4:5" ht="16.5" x14ac:dyDescent="0.3">
      <c r="D55" s="31"/>
      <c r="E55" s="30"/>
    </row>
    <row r="56" spans="4:5" ht="16.5" x14ac:dyDescent="0.3">
      <c r="D56" s="31"/>
      <c r="E56" s="30"/>
    </row>
    <row r="57" spans="4:5" x14ac:dyDescent="0.25">
      <c r="D57" s="29"/>
      <c r="E57" s="30"/>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0"/>
  <sheetViews>
    <sheetView workbookViewId="0">
      <selection activeCell="B2" sqref="B2"/>
    </sheetView>
  </sheetViews>
  <sheetFormatPr baseColWidth="10" defaultRowHeight="15" x14ac:dyDescent="0.25"/>
  <cols>
    <col min="2" max="2" width="104" customWidth="1"/>
    <col min="3" max="3" width="27" bestFit="1" customWidth="1"/>
  </cols>
  <sheetData>
    <row r="1" spans="1:5" x14ac:dyDescent="0.25">
      <c r="C1" s="205" t="s">
        <v>7</v>
      </c>
      <c r="D1" s="32" t="s">
        <v>182</v>
      </c>
    </row>
    <row r="2" spans="1:5" ht="15" customHeight="1" thickBot="1" x14ac:dyDescent="0.3">
      <c r="A2">
        <v>1</v>
      </c>
      <c r="B2" s="18" t="s">
        <v>139</v>
      </c>
      <c r="C2" s="206"/>
      <c r="D2" s="27" t="s">
        <v>176</v>
      </c>
      <c r="E2" s="18"/>
    </row>
    <row r="3" spans="1:5" ht="15" customHeight="1" x14ac:dyDescent="0.25">
      <c r="A3">
        <v>2</v>
      </c>
      <c r="B3" s="19" t="s">
        <v>140</v>
      </c>
      <c r="C3" s="25" t="s">
        <v>108</v>
      </c>
      <c r="D3" s="27" t="s">
        <v>177</v>
      </c>
      <c r="E3" s="13"/>
    </row>
    <row r="4" spans="1:5" ht="15" customHeight="1" x14ac:dyDescent="0.25">
      <c r="A4">
        <v>3</v>
      </c>
      <c r="B4" s="12" t="s">
        <v>141</v>
      </c>
      <c r="C4" s="25" t="s">
        <v>105</v>
      </c>
      <c r="D4" s="27" t="s">
        <v>178</v>
      </c>
      <c r="E4" s="13"/>
    </row>
    <row r="5" spans="1:5" ht="15" customHeight="1" x14ac:dyDescent="0.3">
      <c r="A5">
        <v>4</v>
      </c>
      <c r="B5" s="20" t="s">
        <v>142</v>
      </c>
      <c r="C5" s="25" t="s">
        <v>109</v>
      </c>
      <c r="D5" s="14"/>
      <c r="E5" s="15"/>
    </row>
    <row r="6" spans="1:5" ht="15" customHeight="1" x14ac:dyDescent="0.25">
      <c r="A6">
        <v>5</v>
      </c>
      <c r="B6" s="16" t="s">
        <v>138</v>
      </c>
      <c r="C6" s="25" t="s">
        <v>106</v>
      </c>
      <c r="D6" s="16"/>
      <c r="E6" s="16"/>
    </row>
    <row r="7" spans="1:5" ht="15" customHeight="1" x14ac:dyDescent="0.25">
      <c r="A7">
        <v>6</v>
      </c>
      <c r="B7" s="16" t="s">
        <v>143</v>
      </c>
      <c r="C7" s="25" t="s">
        <v>107</v>
      </c>
      <c r="D7" s="16"/>
      <c r="E7" s="16"/>
    </row>
    <row r="8" spans="1:5" ht="15" customHeight="1" x14ac:dyDescent="0.25">
      <c r="A8">
        <v>7</v>
      </c>
      <c r="B8" s="16" t="s">
        <v>144</v>
      </c>
      <c r="C8" s="25" t="s">
        <v>122</v>
      </c>
      <c r="D8" s="16"/>
      <c r="E8" s="16"/>
    </row>
    <row r="9" spans="1:5" ht="15" customHeight="1" x14ac:dyDescent="0.25">
      <c r="A9">
        <v>8</v>
      </c>
      <c r="B9" s="16" t="s">
        <v>145</v>
      </c>
      <c r="C9" s="16"/>
      <c r="D9" s="16"/>
      <c r="E9" s="16"/>
    </row>
    <row r="10" spans="1:5" ht="15" customHeight="1" x14ac:dyDescent="0.25">
      <c r="A10">
        <v>9</v>
      </c>
      <c r="B10" s="16" t="s">
        <v>146</v>
      </c>
      <c r="C10" s="16"/>
      <c r="D10" s="16"/>
      <c r="E10" s="16"/>
    </row>
    <row r="11" spans="1:5" ht="15" customHeight="1" x14ac:dyDescent="0.25">
      <c r="A11">
        <v>10</v>
      </c>
      <c r="B11" s="16" t="s">
        <v>147</v>
      </c>
      <c r="C11" s="32" t="s">
        <v>180</v>
      </c>
      <c r="D11" s="16"/>
      <c r="E11" s="16"/>
    </row>
    <row r="12" spans="1:5" ht="15" customHeight="1" x14ac:dyDescent="0.25">
      <c r="A12">
        <v>11</v>
      </c>
      <c r="B12" s="16" t="s">
        <v>148</v>
      </c>
      <c r="C12" s="26" t="s">
        <v>124</v>
      </c>
      <c r="D12" s="16"/>
      <c r="E12" s="16"/>
    </row>
    <row r="13" spans="1:5" ht="15" customHeight="1" x14ac:dyDescent="0.25">
      <c r="A13">
        <v>12</v>
      </c>
      <c r="B13" s="16" t="s">
        <v>149</v>
      </c>
      <c r="C13" s="26" t="s">
        <v>125</v>
      </c>
      <c r="D13" s="16"/>
      <c r="E13" s="16"/>
    </row>
    <row r="14" spans="1:5" ht="15" customHeight="1" x14ac:dyDescent="0.25">
      <c r="A14">
        <v>13</v>
      </c>
      <c r="B14" s="16" t="s">
        <v>150</v>
      </c>
      <c r="C14" s="26" t="s">
        <v>126</v>
      </c>
      <c r="D14" s="16"/>
      <c r="E14" s="16"/>
    </row>
    <row r="15" spans="1:5" ht="15" customHeight="1" x14ac:dyDescent="0.25">
      <c r="A15">
        <v>14</v>
      </c>
      <c r="B15" s="16" t="s">
        <v>151</v>
      </c>
      <c r="C15" s="26" t="s">
        <v>127</v>
      </c>
      <c r="D15" s="16"/>
      <c r="E15" s="16"/>
    </row>
    <row r="16" spans="1:5" ht="15" customHeight="1" x14ac:dyDescent="0.25">
      <c r="A16">
        <v>15</v>
      </c>
      <c r="B16" s="16" t="s">
        <v>152</v>
      </c>
      <c r="C16" s="16"/>
      <c r="D16" s="16"/>
      <c r="E16" s="16"/>
    </row>
    <row r="17" spans="1:5" ht="15" customHeight="1" x14ac:dyDescent="0.25">
      <c r="A17">
        <v>16</v>
      </c>
      <c r="B17" s="16" t="s">
        <v>153</v>
      </c>
      <c r="C17" s="26" t="s">
        <v>181</v>
      </c>
      <c r="D17" s="16"/>
      <c r="E17" s="16"/>
    </row>
    <row r="18" spans="1:5" ht="15" customHeight="1" x14ac:dyDescent="0.25">
      <c r="A18">
        <v>17</v>
      </c>
      <c r="B18" s="16" t="s">
        <v>154</v>
      </c>
      <c r="C18" s="26" t="s">
        <v>110</v>
      </c>
      <c r="D18" s="16"/>
      <c r="E18" s="16"/>
    </row>
    <row r="19" spans="1:5" ht="15" customHeight="1" x14ac:dyDescent="0.25">
      <c r="A19">
        <v>18</v>
      </c>
      <c r="B19" s="16" t="s">
        <v>155</v>
      </c>
      <c r="C19" s="26" t="s">
        <v>111</v>
      </c>
      <c r="D19" s="16"/>
      <c r="E19" s="16"/>
    </row>
    <row r="20" spans="1:5" ht="15" customHeight="1" x14ac:dyDescent="0.25">
      <c r="A20">
        <v>19</v>
      </c>
      <c r="B20" s="16" t="s">
        <v>156</v>
      </c>
      <c r="C20" s="26" t="s">
        <v>112</v>
      </c>
      <c r="D20" s="16"/>
      <c r="E20" s="16"/>
    </row>
    <row r="21" spans="1:5" ht="90" x14ac:dyDescent="0.25">
      <c r="C21" s="26" t="s">
        <v>113</v>
      </c>
    </row>
    <row r="22" spans="1:5" ht="45" x14ac:dyDescent="0.25">
      <c r="C22" s="26" t="s">
        <v>114</v>
      </c>
    </row>
    <row r="23" spans="1:5" ht="75" x14ac:dyDescent="0.25">
      <c r="C23" s="26" t="s">
        <v>115</v>
      </c>
    </row>
    <row r="24" spans="1:5" ht="30" x14ac:dyDescent="0.25">
      <c r="C24" s="26" t="s">
        <v>116</v>
      </c>
    </row>
    <row r="25" spans="1:5" ht="105" x14ac:dyDescent="0.25">
      <c r="C25" s="26" t="s">
        <v>117</v>
      </c>
    </row>
    <row r="26" spans="1:5" ht="30" x14ac:dyDescent="0.25">
      <c r="C26" s="26" t="s">
        <v>118</v>
      </c>
    </row>
    <row r="27" spans="1:5" ht="60" x14ac:dyDescent="0.25">
      <c r="C27" s="26" t="s">
        <v>119</v>
      </c>
    </row>
    <row r="28" spans="1:5" x14ac:dyDescent="0.25">
      <c r="C28" s="26" t="s">
        <v>120</v>
      </c>
    </row>
    <row r="29" spans="1:5" x14ac:dyDescent="0.25">
      <c r="C29" s="26" t="s">
        <v>121</v>
      </c>
    </row>
    <row r="30" spans="1:5" x14ac:dyDescent="0.25">
      <c r="C30" s="28" t="s">
        <v>123</v>
      </c>
    </row>
  </sheetData>
  <mergeCells count="1">
    <mergeCell ref="C1:C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Formato a Dici 31 de 2016</vt:lpstr>
      <vt:lpstr>Instructivo</vt:lpstr>
      <vt:lpstr>Equivalencia BH-BMPT</vt:lpstr>
      <vt:lpstr>Tipo </vt:lpstr>
      <vt:lpstr>Hoja1</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Claudia Victoria Castano Martinez</cp:lastModifiedBy>
  <cp:lastPrinted>2017-10-26T13:33:59Z</cp:lastPrinted>
  <dcterms:created xsi:type="dcterms:W3CDTF">2017-07-18T15:09:18Z</dcterms:created>
  <dcterms:modified xsi:type="dcterms:W3CDTF">2018-03-15T17:38:11Z</dcterms:modified>
</cp:coreProperties>
</file>